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総務パソコンデータ(外付HDへﾊﾞｯｸｱｯﾌﾟあり）\地方公会計財務書類\令和5年度地方公会計作成業務委託\R5公会計財務書類（HP公表用）\"/>
    </mc:Choice>
  </mc:AlternateContent>
  <xr:revisionPtr revIDLastSave="0" documentId="8_{0676EDF9-E8BF-41BB-B976-D4C8DBB20111}" xr6:coauthVersionLast="47" xr6:coauthVersionMax="47" xr10:uidLastSave="{00000000-0000-0000-0000-000000000000}"/>
  <bookViews>
    <workbookView xWindow="-120" yWindow="-120" windowWidth="20730" windowHeight="11160" activeTab="2" xr2:uid="{E3A284D1-4675-40EA-BB84-EB4AFF0FA058}"/>
  </bookViews>
  <sheets>
    <sheet name="固定資産台帳" sheetId="1" r:id="rId1"/>
    <sheet name="土地" sheetId="2" r:id="rId2"/>
    <sheet name="建物及び建物附属設備" sheetId="3" r:id="rId3"/>
    <sheet name="工作物" sheetId="4" r:id="rId4"/>
    <sheet name="物品" sheetId="5" r:id="rId5"/>
    <sheet name="固定資産集計表" sheetId="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2" hidden="1">建物及び建物附属設備!$A$4:$BW$233</definedName>
    <definedName name="_xlnm._FilterDatabase" localSheetId="1" hidden="1">土地!$A$4:$BW$21</definedName>
    <definedName name="_xlnm._FilterDatabase" localSheetId="4" hidden="1">物品!$A$4:$BW$6</definedName>
    <definedName name="_xlnm.Print_Area" localSheetId="2">建物及び建物附属設備!$A$1:$BJ$35</definedName>
    <definedName name="_xlnm.Print_Area" localSheetId="5">固定資産集計表!$A$1:$H$12</definedName>
    <definedName name="_xlnm.Print_Area" localSheetId="3">工作物!$A$1:$BJ$12</definedName>
    <definedName name="_xlnm.Print_Area" localSheetId="1">土地!$A$1:$BJ$54</definedName>
    <definedName name="_xlnm.Print_Area" localSheetId="4">物品!$A$1:$BJ$23</definedName>
    <definedName name="運営形態">'[2]建物台帳CSV(1)'!$BW$23:$BW$26</definedName>
    <definedName name="科目マスタ">[3]科目マスタ!$A$1:$A$65536</definedName>
    <definedName name="勘定科目">OFFSET([4]勘定科目マスタ!$E$2,1,0,COUNTA([4]勘定科目マスタ!$E:$E)-1,9)</definedName>
    <definedName name="勘定科目Dropdown">OFFSET([4]勘定科目マスタ!$B$2,1,0,COUNTA([4]勘定科目マスタ!$E:$E)-1,1)</definedName>
    <definedName name="諸表種類">[3]科目マスタ!$E$1:$E$5</definedName>
    <definedName name="耐震診断">'[2]建物台帳CSV(1)'!$BU$23:$BU$26</definedName>
    <definedName name="耐震補強">'[2]建物台帳CSV(1)'!$BV$23:$BV$26</definedName>
    <definedName name="利用者属性">'[2]建物台帳CSV(1)'!$CL$24:$CL$26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6" l="1"/>
  <c r="H9" i="6"/>
  <c r="G9" i="6"/>
  <c r="F9" i="6"/>
  <c r="E9" i="6"/>
  <c r="D9" i="6"/>
  <c r="C9" i="6"/>
  <c r="B9" i="6"/>
  <c r="B8" i="6"/>
  <c r="B7" i="6"/>
  <c r="B11" i="6" s="1"/>
  <c r="C6" i="6"/>
  <c r="B6" i="6"/>
  <c r="S68" i="5"/>
  <c r="P68" i="5"/>
  <c r="R68" i="5" s="1"/>
  <c r="M68" i="5"/>
  <c r="S67" i="5"/>
  <c r="Q67" i="5"/>
  <c r="T67" i="5" s="1"/>
  <c r="BG67" i="5" s="1"/>
  <c r="P67" i="5"/>
  <c r="R67" i="5" s="1"/>
  <c r="M67" i="5"/>
  <c r="S66" i="5"/>
  <c r="Q66" i="5"/>
  <c r="T66" i="5" s="1"/>
  <c r="BG66" i="5" s="1"/>
  <c r="P66" i="5"/>
  <c r="R66" i="5" s="1"/>
  <c r="M66" i="5"/>
  <c r="T65" i="5"/>
  <c r="BG65" i="5" s="1"/>
  <c r="S65" i="5"/>
  <c r="Q65" i="5"/>
  <c r="P65" i="5"/>
  <c r="R65" i="5" s="1"/>
  <c r="M65" i="5"/>
  <c r="S64" i="5"/>
  <c r="P64" i="5"/>
  <c r="R64" i="5" s="1"/>
  <c r="M64" i="5"/>
  <c r="S63" i="5"/>
  <c r="Q63" i="5"/>
  <c r="T63" i="5" s="1"/>
  <c r="BG63" i="5" s="1"/>
  <c r="P63" i="5"/>
  <c r="R63" i="5" s="1"/>
  <c r="M63" i="5"/>
  <c r="S62" i="5"/>
  <c r="Q62" i="5"/>
  <c r="T62" i="5" s="1"/>
  <c r="BG62" i="5" s="1"/>
  <c r="P62" i="5"/>
  <c r="R62" i="5" s="1"/>
  <c r="M62" i="5"/>
  <c r="T61" i="5"/>
  <c r="BG61" i="5" s="1"/>
  <c r="S61" i="5"/>
  <c r="Q61" i="5"/>
  <c r="P61" i="5"/>
  <c r="R61" i="5" s="1"/>
  <c r="M61" i="5"/>
  <c r="S60" i="5"/>
  <c r="P60" i="5"/>
  <c r="R60" i="5" s="1"/>
  <c r="M60" i="5"/>
  <c r="S59" i="5"/>
  <c r="Q59" i="5"/>
  <c r="T59" i="5" s="1"/>
  <c r="BG59" i="5" s="1"/>
  <c r="P59" i="5"/>
  <c r="R59" i="5" s="1"/>
  <c r="M59" i="5"/>
  <c r="S58" i="5"/>
  <c r="Q58" i="5"/>
  <c r="T58" i="5" s="1"/>
  <c r="BG58" i="5" s="1"/>
  <c r="P58" i="5"/>
  <c r="R58" i="5" s="1"/>
  <c r="M58" i="5"/>
  <c r="T57" i="5"/>
  <c r="BG57" i="5" s="1"/>
  <c r="S57" i="5"/>
  <c r="Q57" i="5"/>
  <c r="P57" i="5"/>
  <c r="R57" i="5" s="1"/>
  <c r="M57" i="5"/>
  <c r="S56" i="5"/>
  <c r="P56" i="5"/>
  <c r="R56" i="5" s="1"/>
  <c r="M56" i="5"/>
  <c r="S55" i="5"/>
  <c r="Q55" i="5"/>
  <c r="T55" i="5" s="1"/>
  <c r="BG55" i="5" s="1"/>
  <c r="P55" i="5"/>
  <c r="R55" i="5" s="1"/>
  <c r="M55" i="5"/>
  <c r="S54" i="5"/>
  <c r="Q54" i="5"/>
  <c r="T54" i="5" s="1"/>
  <c r="BG54" i="5" s="1"/>
  <c r="P54" i="5"/>
  <c r="R54" i="5" s="1"/>
  <c r="M54" i="5"/>
  <c r="T53" i="5"/>
  <c r="BG53" i="5" s="1"/>
  <c r="S53" i="5"/>
  <c r="Q53" i="5"/>
  <c r="P53" i="5"/>
  <c r="R53" i="5" s="1"/>
  <c r="M53" i="5"/>
  <c r="S52" i="5"/>
  <c r="P52" i="5"/>
  <c r="R52" i="5" s="1"/>
  <c r="M52" i="5"/>
  <c r="S51" i="5"/>
  <c r="Q51" i="5"/>
  <c r="T51" i="5" s="1"/>
  <c r="BG51" i="5" s="1"/>
  <c r="P51" i="5"/>
  <c r="R51" i="5" s="1"/>
  <c r="M51" i="5"/>
  <c r="S50" i="5"/>
  <c r="Q50" i="5"/>
  <c r="T50" i="5" s="1"/>
  <c r="BG50" i="5" s="1"/>
  <c r="P50" i="5"/>
  <c r="R50" i="5" s="1"/>
  <c r="M50" i="5"/>
  <c r="T49" i="5"/>
  <c r="BG49" i="5" s="1"/>
  <c r="S49" i="5"/>
  <c r="Q49" i="5"/>
  <c r="P49" i="5"/>
  <c r="R49" i="5" s="1"/>
  <c r="M49" i="5"/>
  <c r="S48" i="5"/>
  <c r="P48" i="5"/>
  <c r="R48" i="5" s="1"/>
  <c r="M48" i="5"/>
  <c r="S47" i="5"/>
  <c r="Q47" i="5"/>
  <c r="T47" i="5" s="1"/>
  <c r="BG47" i="5" s="1"/>
  <c r="P47" i="5"/>
  <c r="R47" i="5" s="1"/>
  <c r="M47" i="5"/>
  <c r="S46" i="5"/>
  <c r="Q46" i="5"/>
  <c r="T46" i="5" s="1"/>
  <c r="BG46" i="5" s="1"/>
  <c r="P46" i="5"/>
  <c r="R46" i="5" s="1"/>
  <c r="M46" i="5"/>
  <c r="T45" i="5"/>
  <c r="BG45" i="5" s="1"/>
  <c r="S45" i="5"/>
  <c r="Q45" i="5"/>
  <c r="P45" i="5"/>
  <c r="R45" i="5" s="1"/>
  <c r="M45" i="5"/>
  <c r="S44" i="5"/>
  <c r="P44" i="5"/>
  <c r="R44" i="5" s="1"/>
  <c r="M44" i="5"/>
  <c r="S43" i="5"/>
  <c r="R43" i="5"/>
  <c r="Q43" i="5"/>
  <c r="T43" i="5" s="1"/>
  <c r="BG43" i="5" s="1"/>
  <c r="P43" i="5"/>
  <c r="M43" i="5"/>
  <c r="S42" i="5"/>
  <c r="R42" i="5"/>
  <c r="Q42" i="5"/>
  <c r="T42" i="5" s="1"/>
  <c r="BG42" i="5" s="1"/>
  <c r="P42" i="5"/>
  <c r="M42" i="5"/>
  <c r="S41" i="5"/>
  <c r="R41" i="5"/>
  <c r="Q41" i="5"/>
  <c r="T41" i="5" s="1"/>
  <c r="BG41" i="5" s="1"/>
  <c r="P41" i="5"/>
  <c r="M41" i="5"/>
  <c r="S40" i="5"/>
  <c r="R40" i="5"/>
  <c r="Q40" i="5"/>
  <c r="T40" i="5" s="1"/>
  <c r="BG40" i="5" s="1"/>
  <c r="P40" i="5"/>
  <c r="M40" i="5"/>
  <c r="S39" i="5"/>
  <c r="R39" i="5"/>
  <c r="Q39" i="5"/>
  <c r="T39" i="5" s="1"/>
  <c r="BG39" i="5" s="1"/>
  <c r="P39" i="5"/>
  <c r="M39" i="5"/>
  <c r="S38" i="5"/>
  <c r="R38" i="5"/>
  <c r="Q38" i="5"/>
  <c r="T38" i="5" s="1"/>
  <c r="BG38" i="5" s="1"/>
  <c r="P38" i="5"/>
  <c r="M38" i="5"/>
  <c r="S37" i="5"/>
  <c r="R37" i="5"/>
  <c r="Q37" i="5"/>
  <c r="T37" i="5" s="1"/>
  <c r="BG37" i="5" s="1"/>
  <c r="P37" i="5"/>
  <c r="M37" i="5"/>
  <c r="S36" i="5"/>
  <c r="R36" i="5"/>
  <c r="Q36" i="5"/>
  <c r="T36" i="5" s="1"/>
  <c r="BG36" i="5" s="1"/>
  <c r="P36" i="5"/>
  <c r="M36" i="5"/>
  <c r="S35" i="5"/>
  <c r="R35" i="5"/>
  <c r="Q35" i="5"/>
  <c r="T35" i="5" s="1"/>
  <c r="BG35" i="5" s="1"/>
  <c r="P35" i="5"/>
  <c r="M35" i="5"/>
  <c r="S34" i="5"/>
  <c r="R34" i="5"/>
  <c r="Q34" i="5"/>
  <c r="T34" i="5" s="1"/>
  <c r="BG34" i="5" s="1"/>
  <c r="P34" i="5"/>
  <c r="M34" i="5"/>
  <c r="S33" i="5"/>
  <c r="R33" i="5"/>
  <c r="Q33" i="5"/>
  <c r="T33" i="5" s="1"/>
  <c r="BG33" i="5" s="1"/>
  <c r="P33" i="5"/>
  <c r="M33" i="5"/>
  <c r="S32" i="5"/>
  <c r="R32" i="5"/>
  <c r="Q32" i="5"/>
  <c r="T32" i="5" s="1"/>
  <c r="BG32" i="5" s="1"/>
  <c r="P32" i="5"/>
  <c r="M32" i="5"/>
  <c r="S31" i="5"/>
  <c r="R31" i="5"/>
  <c r="Q31" i="5"/>
  <c r="T31" i="5" s="1"/>
  <c r="BG31" i="5" s="1"/>
  <c r="P31" i="5"/>
  <c r="M31" i="5"/>
  <c r="S30" i="5"/>
  <c r="R30" i="5"/>
  <c r="Q30" i="5"/>
  <c r="T30" i="5" s="1"/>
  <c r="BG30" i="5" s="1"/>
  <c r="P30" i="5"/>
  <c r="M30" i="5"/>
  <c r="S29" i="5"/>
  <c r="R29" i="5"/>
  <c r="Q29" i="5"/>
  <c r="T29" i="5" s="1"/>
  <c r="BG29" i="5" s="1"/>
  <c r="P29" i="5"/>
  <c r="M29" i="5"/>
  <c r="S28" i="5"/>
  <c r="R28" i="5"/>
  <c r="Q28" i="5"/>
  <c r="T28" i="5" s="1"/>
  <c r="BG28" i="5" s="1"/>
  <c r="P28" i="5"/>
  <c r="M28" i="5"/>
  <c r="S27" i="5"/>
  <c r="R27" i="5"/>
  <c r="Q27" i="5"/>
  <c r="T27" i="5" s="1"/>
  <c r="BG27" i="5" s="1"/>
  <c r="P27" i="5"/>
  <c r="M27" i="5"/>
  <c r="S26" i="5"/>
  <c r="R26" i="5"/>
  <c r="Q26" i="5"/>
  <c r="T26" i="5" s="1"/>
  <c r="BG26" i="5" s="1"/>
  <c r="P26" i="5"/>
  <c r="M26" i="5"/>
  <c r="S25" i="5"/>
  <c r="R25" i="5"/>
  <c r="Q25" i="5"/>
  <c r="T25" i="5" s="1"/>
  <c r="BG25" i="5" s="1"/>
  <c r="P25" i="5"/>
  <c r="M25" i="5"/>
  <c r="S24" i="5"/>
  <c r="R24" i="5"/>
  <c r="Q24" i="5"/>
  <c r="T24" i="5" s="1"/>
  <c r="BG24" i="5" s="1"/>
  <c r="P24" i="5"/>
  <c r="M24" i="5"/>
  <c r="Y23" i="5"/>
  <c r="S23" i="5"/>
  <c r="Q23" i="5"/>
  <c r="P23" i="5"/>
  <c r="R23" i="5" s="1"/>
  <c r="M23" i="5"/>
  <c r="Y22" i="5"/>
  <c r="S22" i="5"/>
  <c r="P22" i="5"/>
  <c r="R22" i="5" s="1"/>
  <c r="M22" i="5"/>
  <c r="Y21" i="5"/>
  <c r="S21" i="5"/>
  <c r="R21" i="5"/>
  <c r="Q21" i="5"/>
  <c r="T21" i="5" s="1"/>
  <c r="BG21" i="5" s="1"/>
  <c r="AN21" i="5" s="1"/>
  <c r="AP21" i="5" s="1"/>
  <c r="BI21" i="5" s="1"/>
  <c r="P21" i="5"/>
  <c r="M21" i="5"/>
  <c r="Y20" i="5"/>
  <c r="S20" i="5"/>
  <c r="R20" i="5"/>
  <c r="P20" i="5"/>
  <c r="Q20" i="5" s="1"/>
  <c r="T20" i="5" s="1"/>
  <c r="M20" i="5"/>
  <c r="Y19" i="5"/>
  <c r="S19" i="5"/>
  <c r="R19" i="5"/>
  <c r="Q19" i="5"/>
  <c r="T19" i="5" s="1"/>
  <c r="BG19" i="5" s="1"/>
  <c r="AN19" i="5" s="1"/>
  <c r="P19" i="5"/>
  <c r="M19" i="5"/>
  <c r="BG18" i="5"/>
  <c r="AN18" i="5" s="1"/>
  <c r="Y18" i="5"/>
  <c r="S18" i="5"/>
  <c r="Q18" i="5"/>
  <c r="T18" i="5" s="1"/>
  <c r="P18" i="5"/>
  <c r="R18" i="5" s="1"/>
  <c r="M18" i="5"/>
  <c r="Y17" i="5"/>
  <c r="S17" i="5"/>
  <c r="Q17" i="5"/>
  <c r="T17" i="5" s="1"/>
  <c r="BG17" i="5" s="1"/>
  <c r="AN17" i="5" s="1"/>
  <c r="AP17" i="5" s="1"/>
  <c r="BI17" i="5" s="1"/>
  <c r="P17" i="5"/>
  <c r="R17" i="5" s="1"/>
  <c r="M17" i="5"/>
  <c r="Y16" i="5"/>
  <c r="S16" i="5"/>
  <c r="P16" i="5"/>
  <c r="R16" i="5" s="1"/>
  <c r="M16" i="5"/>
  <c r="Y15" i="5"/>
  <c r="S15" i="5"/>
  <c r="R15" i="5"/>
  <c r="Q15" i="5"/>
  <c r="T15" i="5" s="1"/>
  <c r="BG15" i="5" s="1"/>
  <c r="AN15" i="5" s="1"/>
  <c r="AP15" i="5" s="1"/>
  <c r="BI15" i="5" s="1"/>
  <c r="P15" i="5"/>
  <c r="M15" i="5"/>
  <c r="Y14" i="5"/>
  <c r="S14" i="5"/>
  <c r="R14" i="5"/>
  <c r="Q14" i="5"/>
  <c r="T14" i="5" s="1"/>
  <c r="BG14" i="5" s="1"/>
  <c r="P14" i="5"/>
  <c r="M14" i="5"/>
  <c r="Y13" i="5"/>
  <c r="S13" i="5"/>
  <c r="P13" i="5"/>
  <c r="M13" i="5"/>
  <c r="Y12" i="5"/>
  <c r="S12" i="5"/>
  <c r="P12" i="5"/>
  <c r="R12" i="5" s="1"/>
  <c r="M12" i="5"/>
  <c r="Y11" i="5"/>
  <c r="S11" i="5"/>
  <c r="R11" i="5"/>
  <c r="Q11" i="5"/>
  <c r="P11" i="5"/>
  <c r="M11" i="5"/>
  <c r="Y10" i="5"/>
  <c r="S10" i="5"/>
  <c r="R10" i="5"/>
  <c r="Q10" i="5"/>
  <c r="T10" i="5" s="1"/>
  <c r="BG10" i="5" s="1"/>
  <c r="AN10" i="5" s="1"/>
  <c r="P10" i="5"/>
  <c r="M10" i="5"/>
  <c r="Y9" i="5"/>
  <c r="S9" i="5"/>
  <c r="P9" i="5"/>
  <c r="M9" i="5"/>
  <c r="Y8" i="5"/>
  <c r="S8" i="5"/>
  <c r="P8" i="5"/>
  <c r="R8" i="5" s="1"/>
  <c r="M8" i="5"/>
  <c r="Y7" i="5"/>
  <c r="S7" i="5"/>
  <c r="R7" i="5"/>
  <c r="Q7" i="5"/>
  <c r="T7" i="5" s="1"/>
  <c r="BG7" i="5" s="1"/>
  <c r="AN7" i="5" s="1"/>
  <c r="AP7" i="5" s="1"/>
  <c r="BI7" i="5" s="1"/>
  <c r="P7" i="5"/>
  <c r="M7" i="5"/>
  <c r="Y6" i="5"/>
  <c r="S6" i="5"/>
  <c r="R6" i="5"/>
  <c r="Q6" i="5"/>
  <c r="T6" i="5" s="1"/>
  <c r="BG6" i="5" s="1"/>
  <c r="P6" i="5"/>
  <c r="M6" i="5"/>
  <c r="Y5" i="5"/>
  <c r="S5" i="5"/>
  <c r="P5" i="5"/>
  <c r="R5" i="5" s="1"/>
  <c r="M5" i="5"/>
  <c r="O1" i="5"/>
  <c r="A1" i="5"/>
  <c r="Y99" i="4"/>
  <c r="S99" i="4"/>
  <c r="R99" i="4"/>
  <c r="Q99" i="4"/>
  <c r="T99" i="4" s="1"/>
  <c r="BG99" i="4" s="1"/>
  <c r="X99" i="4" s="1"/>
  <c r="P99" i="4"/>
  <c r="M99" i="4"/>
  <c r="Y98" i="4"/>
  <c r="S98" i="4"/>
  <c r="R98" i="4"/>
  <c r="Q98" i="4"/>
  <c r="T98" i="4" s="1"/>
  <c r="BG98" i="4" s="1"/>
  <c r="X98" i="4" s="1"/>
  <c r="P98" i="4"/>
  <c r="M98" i="4"/>
  <c r="Y97" i="4"/>
  <c r="S97" i="4"/>
  <c r="R97" i="4"/>
  <c r="Q97" i="4"/>
  <c r="T97" i="4" s="1"/>
  <c r="BG97" i="4" s="1"/>
  <c r="X97" i="4" s="1"/>
  <c r="P97" i="4"/>
  <c r="M97" i="4"/>
  <c r="Y96" i="4"/>
  <c r="S96" i="4"/>
  <c r="R96" i="4"/>
  <c r="Q96" i="4"/>
  <c r="T96" i="4" s="1"/>
  <c r="BG96" i="4" s="1"/>
  <c r="X96" i="4" s="1"/>
  <c r="P96" i="4"/>
  <c r="M96" i="4"/>
  <c r="Y95" i="4"/>
  <c r="S95" i="4"/>
  <c r="R95" i="4"/>
  <c r="Q95" i="4"/>
  <c r="T95" i="4" s="1"/>
  <c r="BG95" i="4" s="1"/>
  <c r="X95" i="4" s="1"/>
  <c r="P95" i="4"/>
  <c r="M95" i="4"/>
  <c r="Y94" i="4"/>
  <c r="S94" i="4"/>
  <c r="R94" i="4"/>
  <c r="Q94" i="4"/>
  <c r="T94" i="4" s="1"/>
  <c r="BG94" i="4" s="1"/>
  <c r="X94" i="4" s="1"/>
  <c r="P94" i="4"/>
  <c r="M94" i="4"/>
  <c r="Y93" i="4"/>
  <c r="S93" i="4"/>
  <c r="R93" i="4"/>
  <c r="Q93" i="4"/>
  <c r="T93" i="4" s="1"/>
  <c r="BG93" i="4" s="1"/>
  <c r="X93" i="4" s="1"/>
  <c r="P93" i="4"/>
  <c r="M93" i="4"/>
  <c r="Y92" i="4"/>
  <c r="S92" i="4"/>
  <c r="R92" i="4"/>
  <c r="Q92" i="4"/>
  <c r="T92" i="4" s="1"/>
  <c r="BG92" i="4" s="1"/>
  <c r="X92" i="4" s="1"/>
  <c r="P92" i="4"/>
  <c r="M92" i="4"/>
  <c r="Y91" i="4"/>
  <c r="S91" i="4"/>
  <c r="R91" i="4"/>
  <c r="Q91" i="4"/>
  <c r="T91" i="4" s="1"/>
  <c r="BG91" i="4" s="1"/>
  <c r="X91" i="4" s="1"/>
  <c r="P91" i="4"/>
  <c r="M91" i="4"/>
  <c r="Y90" i="4"/>
  <c r="S90" i="4"/>
  <c r="R90" i="4"/>
  <c r="Q90" i="4"/>
  <c r="T90" i="4" s="1"/>
  <c r="BG90" i="4" s="1"/>
  <c r="X90" i="4" s="1"/>
  <c r="P90" i="4"/>
  <c r="M90" i="4"/>
  <c r="Y89" i="4"/>
  <c r="S89" i="4"/>
  <c r="R89" i="4"/>
  <c r="Q89" i="4"/>
  <c r="T89" i="4" s="1"/>
  <c r="BG89" i="4" s="1"/>
  <c r="X89" i="4" s="1"/>
  <c r="P89" i="4"/>
  <c r="M89" i="4"/>
  <c r="Y88" i="4"/>
  <c r="S88" i="4"/>
  <c r="R88" i="4"/>
  <c r="Q88" i="4"/>
  <c r="T88" i="4" s="1"/>
  <c r="BG88" i="4" s="1"/>
  <c r="X88" i="4" s="1"/>
  <c r="P88" i="4"/>
  <c r="M88" i="4"/>
  <c r="Y87" i="4"/>
  <c r="S87" i="4"/>
  <c r="R87" i="4"/>
  <c r="Q87" i="4"/>
  <c r="T87" i="4" s="1"/>
  <c r="BG87" i="4" s="1"/>
  <c r="X87" i="4" s="1"/>
  <c r="P87" i="4"/>
  <c r="M87" i="4"/>
  <c r="Y86" i="4"/>
  <c r="S86" i="4"/>
  <c r="R86" i="4"/>
  <c r="Q86" i="4"/>
  <c r="T86" i="4" s="1"/>
  <c r="BG86" i="4" s="1"/>
  <c r="X86" i="4" s="1"/>
  <c r="P86" i="4"/>
  <c r="M86" i="4"/>
  <c r="S85" i="4"/>
  <c r="R85" i="4"/>
  <c r="Q85" i="4"/>
  <c r="T85" i="4" s="1"/>
  <c r="BG85" i="4" s="1"/>
  <c r="P85" i="4"/>
  <c r="M85" i="4"/>
  <c r="Y84" i="4"/>
  <c r="S84" i="4"/>
  <c r="R84" i="4"/>
  <c r="Q84" i="4"/>
  <c r="T84" i="4" s="1"/>
  <c r="BG84" i="4" s="1"/>
  <c r="X84" i="4" s="1"/>
  <c r="P84" i="4"/>
  <c r="M84" i="4"/>
  <c r="Y83" i="4"/>
  <c r="S83" i="4"/>
  <c r="R83" i="4"/>
  <c r="Q83" i="4"/>
  <c r="T83" i="4" s="1"/>
  <c r="BG83" i="4" s="1"/>
  <c r="X83" i="4" s="1"/>
  <c r="P83" i="4"/>
  <c r="M83" i="4"/>
  <c r="S82" i="4"/>
  <c r="R82" i="4"/>
  <c r="Q82" i="4"/>
  <c r="T82" i="4" s="1"/>
  <c r="BG82" i="4" s="1"/>
  <c r="X82" i="4" s="1"/>
  <c r="Y82" i="4" s="1"/>
  <c r="P82" i="4"/>
  <c r="M82" i="4"/>
  <c r="BG81" i="4"/>
  <c r="S81" i="4"/>
  <c r="R81" i="4"/>
  <c r="Q81" i="4"/>
  <c r="T81" i="4" s="1"/>
  <c r="P81" i="4"/>
  <c r="M81" i="4"/>
  <c r="S80" i="4"/>
  <c r="R80" i="4"/>
  <c r="Q80" i="4"/>
  <c r="T80" i="4" s="1"/>
  <c r="BG80" i="4" s="1"/>
  <c r="P80" i="4"/>
  <c r="M80" i="4"/>
  <c r="BG79" i="4"/>
  <c r="X79" i="4" s="1"/>
  <c r="Y79" i="4" s="1"/>
  <c r="AN79" i="4"/>
  <c r="S79" i="4"/>
  <c r="R79" i="4"/>
  <c r="Q79" i="4"/>
  <c r="T79" i="4" s="1"/>
  <c r="P79" i="4"/>
  <c r="M79" i="4"/>
  <c r="X78" i="4"/>
  <c r="Y78" i="4" s="1"/>
  <c r="AP78" i="4" s="1"/>
  <c r="BI78" i="4" s="1"/>
  <c r="S78" i="4"/>
  <c r="R78" i="4"/>
  <c r="Q78" i="4"/>
  <c r="T78" i="4" s="1"/>
  <c r="BG78" i="4" s="1"/>
  <c r="AN78" i="4" s="1"/>
  <c r="P78" i="4"/>
  <c r="M78" i="4"/>
  <c r="BG77" i="4"/>
  <c r="X77" i="4" s="1"/>
  <c r="Y77" i="4" s="1"/>
  <c r="AN77" i="4"/>
  <c r="S77" i="4"/>
  <c r="R77" i="4"/>
  <c r="Q77" i="4"/>
  <c r="T77" i="4" s="1"/>
  <c r="P77" i="4"/>
  <c r="M77" i="4"/>
  <c r="X76" i="4"/>
  <c r="Y76" i="4" s="1"/>
  <c r="AP76" i="4" s="1"/>
  <c r="BI76" i="4" s="1"/>
  <c r="S76" i="4"/>
  <c r="R76" i="4"/>
  <c r="Q76" i="4"/>
  <c r="T76" i="4" s="1"/>
  <c r="BG76" i="4" s="1"/>
  <c r="AN76" i="4" s="1"/>
  <c r="P76" i="4"/>
  <c r="M76" i="4"/>
  <c r="BG75" i="4"/>
  <c r="X75" i="4" s="1"/>
  <c r="Y75" i="4" s="1"/>
  <c r="AN75" i="4"/>
  <c r="S75" i="4"/>
  <c r="R75" i="4"/>
  <c r="Q75" i="4"/>
  <c r="T75" i="4" s="1"/>
  <c r="P75" i="4"/>
  <c r="M75" i="4"/>
  <c r="X74" i="4"/>
  <c r="Y74" i="4" s="1"/>
  <c r="AP74" i="4" s="1"/>
  <c r="BI74" i="4" s="1"/>
  <c r="S74" i="4"/>
  <c r="R74" i="4"/>
  <c r="Q74" i="4"/>
  <c r="T74" i="4" s="1"/>
  <c r="BG74" i="4" s="1"/>
  <c r="AN74" i="4" s="1"/>
  <c r="P74" i="4"/>
  <c r="M74" i="4"/>
  <c r="BG73" i="4"/>
  <c r="S73" i="4"/>
  <c r="R73" i="4"/>
  <c r="Q73" i="4"/>
  <c r="T73" i="4" s="1"/>
  <c r="P73" i="4"/>
  <c r="M73" i="4"/>
  <c r="S72" i="4"/>
  <c r="R72" i="4"/>
  <c r="Q72" i="4"/>
  <c r="T72" i="4" s="1"/>
  <c r="BG72" i="4" s="1"/>
  <c r="P72" i="4"/>
  <c r="M72" i="4"/>
  <c r="BG71" i="4"/>
  <c r="X71" i="4" s="1"/>
  <c r="Y71" i="4" s="1"/>
  <c r="AN71" i="4"/>
  <c r="S71" i="4"/>
  <c r="R71" i="4"/>
  <c r="Q71" i="4"/>
  <c r="T71" i="4" s="1"/>
  <c r="P71" i="4"/>
  <c r="M71" i="4"/>
  <c r="X70" i="4"/>
  <c r="Y70" i="4" s="1"/>
  <c r="AP70" i="4" s="1"/>
  <c r="BI70" i="4" s="1"/>
  <c r="S70" i="4"/>
  <c r="R70" i="4"/>
  <c r="Q70" i="4"/>
  <c r="T70" i="4" s="1"/>
  <c r="BG70" i="4" s="1"/>
  <c r="AN70" i="4" s="1"/>
  <c r="P70" i="4"/>
  <c r="M70" i="4"/>
  <c r="BG69" i="4"/>
  <c r="X69" i="4" s="1"/>
  <c r="Y69" i="4" s="1"/>
  <c r="AN69" i="4"/>
  <c r="S69" i="4"/>
  <c r="R69" i="4"/>
  <c r="Q69" i="4"/>
  <c r="T69" i="4" s="1"/>
  <c r="P69" i="4"/>
  <c r="M69" i="4"/>
  <c r="X68" i="4"/>
  <c r="Y68" i="4" s="1"/>
  <c r="AP68" i="4" s="1"/>
  <c r="BI68" i="4" s="1"/>
  <c r="S68" i="4"/>
  <c r="R68" i="4"/>
  <c r="Q68" i="4"/>
  <c r="T68" i="4" s="1"/>
  <c r="BG68" i="4" s="1"/>
  <c r="AN68" i="4" s="1"/>
  <c r="P68" i="4"/>
  <c r="M68" i="4"/>
  <c r="BG67" i="4"/>
  <c r="X67" i="4" s="1"/>
  <c r="Y67" i="4" s="1"/>
  <c r="AN67" i="4"/>
  <c r="S67" i="4"/>
  <c r="R67" i="4"/>
  <c r="Q67" i="4"/>
  <c r="T67" i="4" s="1"/>
  <c r="P67" i="4"/>
  <c r="M67" i="4"/>
  <c r="X66" i="4"/>
  <c r="Y66" i="4" s="1"/>
  <c r="AP66" i="4" s="1"/>
  <c r="BI66" i="4" s="1"/>
  <c r="S66" i="4"/>
  <c r="R66" i="4"/>
  <c r="Q66" i="4"/>
  <c r="T66" i="4" s="1"/>
  <c r="BG66" i="4" s="1"/>
  <c r="AN66" i="4" s="1"/>
  <c r="P66" i="4"/>
  <c r="M66" i="4"/>
  <c r="BG65" i="4"/>
  <c r="S65" i="4"/>
  <c r="R65" i="4"/>
  <c r="Q65" i="4"/>
  <c r="T65" i="4" s="1"/>
  <c r="P65" i="4"/>
  <c r="M65" i="4"/>
  <c r="S64" i="4"/>
  <c r="R64" i="4"/>
  <c r="Q64" i="4"/>
  <c r="T64" i="4" s="1"/>
  <c r="BG64" i="4" s="1"/>
  <c r="P64" i="4"/>
  <c r="M64" i="4"/>
  <c r="BG63" i="4"/>
  <c r="X63" i="4" s="1"/>
  <c r="Y63" i="4" s="1"/>
  <c r="AN63" i="4"/>
  <c r="S63" i="4"/>
  <c r="R63" i="4"/>
  <c r="Q63" i="4"/>
  <c r="T63" i="4" s="1"/>
  <c r="P63" i="4"/>
  <c r="M63" i="4"/>
  <c r="X62" i="4"/>
  <c r="Y62" i="4" s="1"/>
  <c r="AP62" i="4" s="1"/>
  <c r="BI62" i="4" s="1"/>
  <c r="S62" i="4"/>
  <c r="R62" i="4"/>
  <c r="Q62" i="4"/>
  <c r="T62" i="4" s="1"/>
  <c r="BG62" i="4" s="1"/>
  <c r="AN62" i="4" s="1"/>
  <c r="P62" i="4"/>
  <c r="M62" i="4"/>
  <c r="BG61" i="4"/>
  <c r="X61" i="4" s="1"/>
  <c r="Y61" i="4" s="1"/>
  <c r="AN61" i="4"/>
  <c r="S61" i="4"/>
  <c r="R61" i="4"/>
  <c r="Q61" i="4"/>
  <c r="T61" i="4" s="1"/>
  <c r="P61" i="4"/>
  <c r="M61" i="4"/>
  <c r="X60" i="4"/>
  <c r="Y60" i="4" s="1"/>
  <c r="AP60" i="4" s="1"/>
  <c r="BI60" i="4" s="1"/>
  <c r="S60" i="4"/>
  <c r="R60" i="4"/>
  <c r="Q60" i="4"/>
  <c r="T60" i="4" s="1"/>
  <c r="BG60" i="4" s="1"/>
  <c r="AN60" i="4" s="1"/>
  <c r="P60" i="4"/>
  <c r="M60" i="4"/>
  <c r="BG59" i="4"/>
  <c r="X59" i="4" s="1"/>
  <c r="Y59" i="4" s="1"/>
  <c r="AN59" i="4"/>
  <c r="S59" i="4"/>
  <c r="R59" i="4"/>
  <c r="Q59" i="4"/>
  <c r="T59" i="4" s="1"/>
  <c r="P59" i="4"/>
  <c r="M59" i="4"/>
  <c r="S58" i="4"/>
  <c r="R58" i="4"/>
  <c r="Q58" i="4"/>
  <c r="T58" i="4" s="1"/>
  <c r="BG58" i="4" s="1"/>
  <c r="AN58" i="4" s="1"/>
  <c r="P58" i="4"/>
  <c r="M58" i="4"/>
  <c r="BG57" i="4"/>
  <c r="S57" i="4"/>
  <c r="R57" i="4"/>
  <c r="Q57" i="4"/>
  <c r="T57" i="4" s="1"/>
  <c r="P57" i="4"/>
  <c r="M57" i="4"/>
  <c r="S56" i="4"/>
  <c r="R56" i="4"/>
  <c r="Q56" i="4"/>
  <c r="T56" i="4" s="1"/>
  <c r="BG56" i="4" s="1"/>
  <c r="P56" i="4"/>
  <c r="M56" i="4"/>
  <c r="BG55" i="4"/>
  <c r="X55" i="4" s="1"/>
  <c r="Y55" i="4" s="1"/>
  <c r="AN55" i="4"/>
  <c r="S55" i="4"/>
  <c r="R55" i="4"/>
  <c r="Q55" i="4"/>
  <c r="T55" i="4" s="1"/>
  <c r="P55" i="4"/>
  <c r="M55" i="4"/>
  <c r="X54" i="4"/>
  <c r="Y54" i="4" s="1"/>
  <c r="AP54" i="4" s="1"/>
  <c r="BI54" i="4" s="1"/>
  <c r="S54" i="4"/>
  <c r="R54" i="4"/>
  <c r="Q54" i="4"/>
  <c r="T54" i="4" s="1"/>
  <c r="BG54" i="4" s="1"/>
  <c r="AN54" i="4" s="1"/>
  <c r="P54" i="4"/>
  <c r="M54" i="4"/>
  <c r="BG53" i="4"/>
  <c r="X53" i="4" s="1"/>
  <c r="Y53" i="4" s="1"/>
  <c r="AN53" i="4"/>
  <c r="S53" i="4"/>
  <c r="R53" i="4"/>
  <c r="Q53" i="4"/>
  <c r="T53" i="4" s="1"/>
  <c r="P53" i="4"/>
  <c r="M53" i="4"/>
  <c r="X52" i="4"/>
  <c r="Y52" i="4" s="1"/>
  <c r="AP52" i="4" s="1"/>
  <c r="BI52" i="4" s="1"/>
  <c r="S52" i="4"/>
  <c r="R52" i="4"/>
  <c r="Q52" i="4"/>
  <c r="T52" i="4" s="1"/>
  <c r="BG52" i="4" s="1"/>
  <c r="AN52" i="4" s="1"/>
  <c r="P52" i="4"/>
  <c r="M52" i="4"/>
  <c r="BG51" i="4"/>
  <c r="X51" i="4" s="1"/>
  <c r="Y51" i="4" s="1"/>
  <c r="AN51" i="4"/>
  <c r="S51" i="4"/>
  <c r="R51" i="4"/>
  <c r="Q51" i="4"/>
  <c r="T51" i="4" s="1"/>
  <c r="P51" i="4"/>
  <c r="M51" i="4"/>
  <c r="S50" i="4"/>
  <c r="R50" i="4"/>
  <c r="Q50" i="4"/>
  <c r="T50" i="4" s="1"/>
  <c r="BG50" i="4" s="1"/>
  <c r="AN50" i="4" s="1"/>
  <c r="P50" i="4"/>
  <c r="M50" i="4"/>
  <c r="BG49" i="4"/>
  <c r="S49" i="4"/>
  <c r="R49" i="4"/>
  <c r="Q49" i="4"/>
  <c r="T49" i="4" s="1"/>
  <c r="P49" i="4"/>
  <c r="M49" i="4"/>
  <c r="S48" i="4"/>
  <c r="R48" i="4"/>
  <c r="Q48" i="4"/>
  <c r="T48" i="4" s="1"/>
  <c r="BG48" i="4" s="1"/>
  <c r="P48" i="4"/>
  <c r="M48" i="4"/>
  <c r="BG47" i="4"/>
  <c r="X47" i="4" s="1"/>
  <c r="Y47" i="4" s="1"/>
  <c r="AN47" i="4"/>
  <c r="S47" i="4"/>
  <c r="R47" i="4"/>
  <c r="Q47" i="4"/>
  <c r="T47" i="4" s="1"/>
  <c r="P47" i="4"/>
  <c r="M47" i="4"/>
  <c r="X46" i="4"/>
  <c r="Y46" i="4" s="1"/>
  <c r="AP46" i="4" s="1"/>
  <c r="BI46" i="4" s="1"/>
  <c r="S46" i="4"/>
  <c r="R46" i="4"/>
  <c r="Q46" i="4"/>
  <c r="T46" i="4" s="1"/>
  <c r="BG46" i="4" s="1"/>
  <c r="AN46" i="4" s="1"/>
  <c r="P46" i="4"/>
  <c r="M46" i="4"/>
  <c r="BG45" i="4"/>
  <c r="X45" i="4" s="1"/>
  <c r="Y45" i="4" s="1"/>
  <c r="AN45" i="4"/>
  <c r="S45" i="4"/>
  <c r="R45" i="4"/>
  <c r="Q45" i="4"/>
  <c r="T45" i="4" s="1"/>
  <c r="P45" i="4"/>
  <c r="M45" i="4"/>
  <c r="X44" i="4"/>
  <c r="Y44" i="4" s="1"/>
  <c r="AP44" i="4" s="1"/>
  <c r="BI44" i="4" s="1"/>
  <c r="S44" i="4"/>
  <c r="R44" i="4"/>
  <c r="Q44" i="4"/>
  <c r="T44" i="4" s="1"/>
  <c r="BG44" i="4" s="1"/>
  <c r="AN44" i="4" s="1"/>
  <c r="P44" i="4"/>
  <c r="M44" i="4"/>
  <c r="BG43" i="4"/>
  <c r="X43" i="4" s="1"/>
  <c r="Y43" i="4" s="1"/>
  <c r="AN43" i="4"/>
  <c r="S43" i="4"/>
  <c r="R43" i="4"/>
  <c r="Q43" i="4"/>
  <c r="T43" i="4" s="1"/>
  <c r="P43" i="4"/>
  <c r="M43" i="4"/>
  <c r="S42" i="4"/>
  <c r="R42" i="4"/>
  <c r="Q42" i="4"/>
  <c r="T42" i="4" s="1"/>
  <c r="BG42" i="4" s="1"/>
  <c r="AN42" i="4" s="1"/>
  <c r="P42" i="4"/>
  <c r="M42" i="4"/>
  <c r="BG41" i="4"/>
  <c r="S41" i="4"/>
  <c r="R41" i="4"/>
  <c r="Q41" i="4"/>
  <c r="T41" i="4" s="1"/>
  <c r="P41" i="4"/>
  <c r="M41" i="4"/>
  <c r="S40" i="4"/>
  <c r="R40" i="4"/>
  <c r="Q40" i="4"/>
  <c r="T40" i="4" s="1"/>
  <c r="BG40" i="4" s="1"/>
  <c r="P40" i="4"/>
  <c r="M40" i="4"/>
  <c r="BG39" i="4"/>
  <c r="X39" i="4" s="1"/>
  <c r="Y39" i="4" s="1"/>
  <c r="AN39" i="4"/>
  <c r="S39" i="4"/>
  <c r="R39" i="4"/>
  <c r="Q39" i="4"/>
  <c r="T39" i="4" s="1"/>
  <c r="P39" i="4"/>
  <c r="M39" i="4"/>
  <c r="X38" i="4"/>
  <c r="Y38" i="4" s="1"/>
  <c r="AP38" i="4" s="1"/>
  <c r="BI38" i="4" s="1"/>
  <c r="S38" i="4"/>
  <c r="R38" i="4"/>
  <c r="Q38" i="4"/>
  <c r="T38" i="4" s="1"/>
  <c r="BG38" i="4" s="1"/>
  <c r="AN38" i="4" s="1"/>
  <c r="P38" i="4"/>
  <c r="M38" i="4"/>
  <c r="S37" i="4"/>
  <c r="R37" i="4"/>
  <c r="Q37" i="4"/>
  <c r="T37" i="4" s="1"/>
  <c r="BG37" i="4" s="1"/>
  <c r="P37" i="4"/>
  <c r="M37" i="4"/>
  <c r="X36" i="4"/>
  <c r="Y36" i="4" s="1"/>
  <c r="AP36" i="4" s="1"/>
  <c r="BI36" i="4" s="1"/>
  <c r="S36" i="4"/>
  <c r="R36" i="4"/>
  <c r="Q36" i="4"/>
  <c r="T36" i="4" s="1"/>
  <c r="BG36" i="4" s="1"/>
  <c r="AN36" i="4" s="1"/>
  <c r="P36" i="4"/>
  <c r="M36" i="4"/>
  <c r="S35" i="4"/>
  <c r="R35" i="4"/>
  <c r="Q35" i="4"/>
  <c r="T35" i="4" s="1"/>
  <c r="BG35" i="4" s="1"/>
  <c r="P35" i="4"/>
  <c r="M35" i="4"/>
  <c r="S34" i="4"/>
  <c r="R34" i="4"/>
  <c r="Q34" i="4"/>
  <c r="T34" i="4" s="1"/>
  <c r="BG34" i="4" s="1"/>
  <c r="P34" i="4"/>
  <c r="M34" i="4"/>
  <c r="S33" i="4"/>
  <c r="R33" i="4"/>
  <c r="Q33" i="4"/>
  <c r="T33" i="4" s="1"/>
  <c r="BG33" i="4" s="1"/>
  <c r="P33" i="4"/>
  <c r="M33" i="4"/>
  <c r="BG32" i="4"/>
  <c r="S32" i="4"/>
  <c r="R32" i="4"/>
  <c r="Q32" i="4"/>
  <c r="T32" i="4" s="1"/>
  <c r="P32" i="4"/>
  <c r="M32" i="4"/>
  <c r="BG31" i="4"/>
  <c r="S31" i="4"/>
  <c r="R31" i="4"/>
  <c r="Q31" i="4"/>
  <c r="T31" i="4" s="1"/>
  <c r="P31" i="4"/>
  <c r="M31" i="4"/>
  <c r="S30" i="4"/>
  <c r="R30" i="4"/>
  <c r="Q30" i="4"/>
  <c r="T30" i="4" s="1"/>
  <c r="BG30" i="4" s="1"/>
  <c r="P30" i="4"/>
  <c r="M30" i="4"/>
  <c r="S29" i="4"/>
  <c r="R29" i="4"/>
  <c r="Q29" i="4"/>
  <c r="T29" i="4" s="1"/>
  <c r="BG29" i="4" s="1"/>
  <c r="P29" i="4"/>
  <c r="M29" i="4"/>
  <c r="X28" i="4"/>
  <c r="Y28" i="4" s="1"/>
  <c r="AP28" i="4" s="1"/>
  <c r="BI28" i="4" s="1"/>
  <c r="S28" i="4"/>
  <c r="R28" i="4"/>
  <c r="Q28" i="4"/>
  <c r="T28" i="4" s="1"/>
  <c r="BG28" i="4" s="1"/>
  <c r="AN28" i="4" s="1"/>
  <c r="P28" i="4"/>
  <c r="M28" i="4"/>
  <c r="S27" i="4"/>
  <c r="P27" i="4"/>
  <c r="M27" i="4"/>
  <c r="AN26" i="4"/>
  <c r="S26" i="4"/>
  <c r="R26" i="4"/>
  <c r="P26" i="4"/>
  <c r="Q26" i="4" s="1"/>
  <c r="T26" i="4" s="1"/>
  <c r="BG26" i="4" s="1"/>
  <c r="X26" i="4" s="1"/>
  <c r="Y26" i="4" s="1"/>
  <c r="M26" i="4"/>
  <c r="T25" i="4"/>
  <c r="BG25" i="4" s="1"/>
  <c r="X25" i="4" s="1"/>
  <c r="Y25" i="4" s="1"/>
  <c r="S25" i="4"/>
  <c r="P25" i="4"/>
  <c r="Q25" i="4" s="1"/>
  <c r="M25" i="4"/>
  <c r="T24" i="4"/>
  <c r="BG24" i="4" s="1"/>
  <c r="S24" i="4"/>
  <c r="P24" i="4"/>
  <c r="Q24" i="4" s="1"/>
  <c r="M24" i="4"/>
  <c r="S23" i="4"/>
  <c r="P23" i="4"/>
  <c r="M23" i="4"/>
  <c r="AN22" i="4"/>
  <c r="T22" i="4"/>
  <c r="BG22" i="4" s="1"/>
  <c r="X22" i="4" s="1"/>
  <c r="Y22" i="4" s="1"/>
  <c r="AP22" i="4" s="1"/>
  <c r="BI22" i="4" s="1"/>
  <c r="S22" i="4"/>
  <c r="R22" i="4"/>
  <c r="P22" i="4"/>
  <c r="Q22" i="4" s="1"/>
  <c r="M22" i="4"/>
  <c r="T21" i="4"/>
  <c r="BG21" i="4" s="1"/>
  <c r="X21" i="4" s="1"/>
  <c r="Y21" i="4" s="1"/>
  <c r="S21" i="4"/>
  <c r="P21" i="4"/>
  <c r="Q21" i="4" s="1"/>
  <c r="M21" i="4"/>
  <c r="T20" i="4"/>
  <c r="BG20" i="4" s="1"/>
  <c r="S20" i="4"/>
  <c r="P20" i="4"/>
  <c r="Q20" i="4" s="1"/>
  <c r="M20" i="4"/>
  <c r="S19" i="4"/>
  <c r="P19" i="4"/>
  <c r="M19" i="4"/>
  <c r="AN18" i="4"/>
  <c r="T18" i="4"/>
  <c r="BG18" i="4" s="1"/>
  <c r="X18" i="4" s="1"/>
  <c r="Y18" i="4" s="1"/>
  <c r="AP18" i="4" s="1"/>
  <c r="BI18" i="4" s="1"/>
  <c r="S18" i="4"/>
  <c r="R18" i="4"/>
  <c r="P18" i="4"/>
  <c r="Q18" i="4" s="1"/>
  <c r="M18" i="4"/>
  <c r="T17" i="4"/>
  <c r="BG17" i="4" s="1"/>
  <c r="X17" i="4" s="1"/>
  <c r="Y17" i="4" s="1"/>
  <c r="S17" i="4"/>
  <c r="P17" i="4"/>
  <c r="Q17" i="4" s="1"/>
  <c r="M17" i="4"/>
  <c r="T16" i="4"/>
  <c r="BG16" i="4" s="1"/>
  <c r="S16" i="4"/>
  <c r="P16" i="4"/>
  <c r="Q16" i="4" s="1"/>
  <c r="M16" i="4"/>
  <c r="S15" i="4"/>
  <c r="P15" i="4"/>
  <c r="M15" i="4"/>
  <c r="AN14" i="4"/>
  <c r="T14" i="4"/>
  <c r="BG14" i="4" s="1"/>
  <c r="X14" i="4" s="1"/>
  <c r="Y14" i="4" s="1"/>
  <c r="AP14" i="4" s="1"/>
  <c r="BI14" i="4" s="1"/>
  <c r="S14" i="4"/>
  <c r="R14" i="4"/>
  <c r="P14" i="4"/>
  <c r="Q14" i="4" s="1"/>
  <c r="M14" i="4"/>
  <c r="T13" i="4"/>
  <c r="BG13" i="4" s="1"/>
  <c r="X13" i="4" s="1"/>
  <c r="S13" i="4"/>
  <c r="P13" i="4"/>
  <c r="Q13" i="4" s="1"/>
  <c r="M13" i="4"/>
  <c r="Y12" i="4"/>
  <c r="S12" i="4"/>
  <c r="R12" i="4"/>
  <c r="Q12" i="4"/>
  <c r="T12" i="4" s="1"/>
  <c r="P12" i="4"/>
  <c r="M12" i="4"/>
  <c r="Y11" i="4"/>
  <c r="S11" i="4"/>
  <c r="R11" i="4"/>
  <c r="Q11" i="4"/>
  <c r="P11" i="4"/>
  <c r="M11" i="4"/>
  <c r="Y10" i="4"/>
  <c r="T10" i="4"/>
  <c r="BG10" i="4" s="1"/>
  <c r="AN10" i="4" s="1"/>
  <c r="AP10" i="4" s="1"/>
  <c r="BI10" i="4" s="1"/>
  <c r="S10" i="4"/>
  <c r="Q10" i="4"/>
  <c r="P10" i="4"/>
  <c r="R10" i="4" s="1"/>
  <c r="M10" i="4"/>
  <c r="Y9" i="4"/>
  <c r="S9" i="4"/>
  <c r="P9" i="4"/>
  <c r="M9" i="4"/>
  <c r="Y8" i="4"/>
  <c r="S8" i="4"/>
  <c r="R8" i="4"/>
  <c r="Q8" i="4"/>
  <c r="T8" i="4" s="1"/>
  <c r="BG8" i="4" s="1"/>
  <c r="AN8" i="4" s="1"/>
  <c r="P8" i="4"/>
  <c r="M8" i="4"/>
  <c r="Y7" i="4"/>
  <c r="S7" i="4"/>
  <c r="R7" i="4"/>
  <c r="Q7" i="4"/>
  <c r="T7" i="4" s="1"/>
  <c r="BG7" i="4" s="1"/>
  <c r="AN7" i="4" s="1"/>
  <c r="P7" i="4"/>
  <c r="M7" i="4"/>
  <c r="Y6" i="4"/>
  <c r="S6" i="4"/>
  <c r="P6" i="4"/>
  <c r="M6" i="4"/>
  <c r="Y5" i="4"/>
  <c r="S5" i="4"/>
  <c r="P5" i="4"/>
  <c r="Q5" i="4" s="1"/>
  <c r="M5" i="4"/>
  <c r="O1" i="4"/>
  <c r="A1" i="4"/>
  <c r="BI232" i="3"/>
  <c r="S232" i="3"/>
  <c r="P232" i="3"/>
  <c r="M232" i="3"/>
  <c r="BI231" i="3"/>
  <c r="Y231" i="3"/>
  <c r="S231" i="3"/>
  <c r="P231" i="3"/>
  <c r="Q231" i="3" s="1"/>
  <c r="T231" i="3" s="1"/>
  <c r="BG231" i="3" s="1"/>
  <c r="X231" i="3" s="1"/>
  <c r="M231" i="3"/>
  <c r="S230" i="3"/>
  <c r="R230" i="3"/>
  <c r="P230" i="3"/>
  <c r="Q230" i="3" s="1"/>
  <c r="T230" i="3" s="1"/>
  <c r="BG230" i="3" s="1"/>
  <c r="M230" i="3"/>
  <c r="T229" i="3"/>
  <c r="BG229" i="3" s="1"/>
  <c r="S229" i="3"/>
  <c r="R229" i="3"/>
  <c r="P229" i="3"/>
  <c r="Q229" i="3" s="1"/>
  <c r="M229" i="3"/>
  <c r="S228" i="3"/>
  <c r="P228" i="3"/>
  <c r="M228" i="3"/>
  <c r="Y227" i="3"/>
  <c r="S227" i="3"/>
  <c r="P227" i="3"/>
  <c r="Q227" i="3" s="1"/>
  <c r="T227" i="3" s="1"/>
  <c r="BG227" i="3" s="1"/>
  <c r="X227" i="3" s="1"/>
  <c r="M227" i="3"/>
  <c r="AN226" i="3"/>
  <c r="S226" i="3"/>
  <c r="R226" i="3"/>
  <c r="P226" i="3"/>
  <c r="Q226" i="3" s="1"/>
  <c r="T226" i="3" s="1"/>
  <c r="BG226" i="3" s="1"/>
  <c r="X226" i="3" s="1"/>
  <c r="Y226" i="3" s="1"/>
  <c r="AP226" i="3" s="1"/>
  <c r="BI226" i="3" s="1"/>
  <c r="M226" i="3"/>
  <c r="T225" i="3"/>
  <c r="BG225" i="3" s="1"/>
  <c r="S225" i="3"/>
  <c r="R225" i="3"/>
  <c r="P225" i="3"/>
  <c r="Q225" i="3" s="1"/>
  <c r="M225" i="3"/>
  <c r="S224" i="3"/>
  <c r="P224" i="3"/>
  <c r="M224" i="3"/>
  <c r="S223" i="3"/>
  <c r="P223" i="3"/>
  <c r="M223" i="3"/>
  <c r="AN222" i="3"/>
  <c r="S222" i="3"/>
  <c r="R222" i="3"/>
  <c r="P222" i="3"/>
  <c r="Q222" i="3" s="1"/>
  <c r="T222" i="3" s="1"/>
  <c r="BG222" i="3" s="1"/>
  <c r="X222" i="3" s="1"/>
  <c r="Y222" i="3" s="1"/>
  <c r="AP222" i="3" s="1"/>
  <c r="BI222" i="3" s="1"/>
  <c r="M222" i="3"/>
  <c r="T221" i="3"/>
  <c r="BG221" i="3" s="1"/>
  <c r="S221" i="3"/>
  <c r="R221" i="3"/>
  <c r="P221" i="3"/>
  <c r="Q221" i="3" s="1"/>
  <c r="M221" i="3"/>
  <c r="S220" i="3"/>
  <c r="P220" i="3"/>
  <c r="M220" i="3"/>
  <c r="Y219" i="3"/>
  <c r="S219" i="3"/>
  <c r="R219" i="3"/>
  <c r="P219" i="3"/>
  <c r="Q219" i="3" s="1"/>
  <c r="T219" i="3" s="1"/>
  <c r="BG219" i="3" s="1"/>
  <c r="X219" i="3" s="1"/>
  <c r="M219" i="3"/>
  <c r="AN218" i="3"/>
  <c r="S218" i="3"/>
  <c r="R218" i="3"/>
  <c r="P218" i="3"/>
  <c r="Q218" i="3" s="1"/>
  <c r="T218" i="3" s="1"/>
  <c r="BG218" i="3" s="1"/>
  <c r="X218" i="3" s="1"/>
  <c r="Y218" i="3" s="1"/>
  <c r="AP218" i="3" s="1"/>
  <c r="BI218" i="3" s="1"/>
  <c r="M218" i="3"/>
  <c r="T217" i="3"/>
  <c r="BG217" i="3" s="1"/>
  <c r="S217" i="3"/>
  <c r="R217" i="3"/>
  <c r="P217" i="3"/>
  <c r="Q217" i="3" s="1"/>
  <c r="M217" i="3"/>
  <c r="S216" i="3"/>
  <c r="P216" i="3"/>
  <c r="M216" i="3"/>
  <c r="Y215" i="3"/>
  <c r="S215" i="3"/>
  <c r="P215" i="3"/>
  <c r="Q215" i="3" s="1"/>
  <c r="T215" i="3" s="1"/>
  <c r="BG215" i="3" s="1"/>
  <c r="X215" i="3" s="1"/>
  <c r="M215" i="3"/>
  <c r="S214" i="3"/>
  <c r="R214" i="3"/>
  <c r="P214" i="3"/>
  <c r="Q214" i="3" s="1"/>
  <c r="T214" i="3" s="1"/>
  <c r="BG214" i="3" s="1"/>
  <c r="M214" i="3"/>
  <c r="T213" i="3"/>
  <c r="BG213" i="3" s="1"/>
  <c r="S213" i="3"/>
  <c r="R213" i="3"/>
  <c r="P213" i="3"/>
  <c r="Q213" i="3" s="1"/>
  <c r="M213" i="3"/>
  <c r="S212" i="3"/>
  <c r="P212" i="3"/>
  <c r="M212" i="3"/>
  <c r="Y211" i="3"/>
  <c r="S211" i="3"/>
  <c r="P211" i="3"/>
  <c r="Q211" i="3" s="1"/>
  <c r="T211" i="3" s="1"/>
  <c r="BG211" i="3" s="1"/>
  <c r="X211" i="3" s="1"/>
  <c r="M211" i="3"/>
  <c r="AN210" i="3"/>
  <c r="S210" i="3"/>
  <c r="R210" i="3"/>
  <c r="P210" i="3"/>
  <c r="Q210" i="3" s="1"/>
  <c r="T210" i="3" s="1"/>
  <c r="BG210" i="3" s="1"/>
  <c r="X210" i="3" s="1"/>
  <c r="Y210" i="3" s="1"/>
  <c r="AP210" i="3" s="1"/>
  <c r="BI210" i="3" s="1"/>
  <c r="M210" i="3"/>
  <c r="T209" i="3"/>
  <c r="BG209" i="3" s="1"/>
  <c r="S209" i="3"/>
  <c r="R209" i="3"/>
  <c r="P209" i="3"/>
  <c r="Q209" i="3" s="1"/>
  <c r="M209" i="3"/>
  <c r="S208" i="3"/>
  <c r="P208" i="3"/>
  <c r="M208" i="3"/>
  <c r="S207" i="3"/>
  <c r="P207" i="3"/>
  <c r="M207" i="3"/>
  <c r="AN206" i="3"/>
  <c r="S206" i="3"/>
  <c r="R206" i="3"/>
  <c r="P206" i="3"/>
  <c r="Q206" i="3" s="1"/>
  <c r="T206" i="3" s="1"/>
  <c r="BG206" i="3" s="1"/>
  <c r="X206" i="3" s="1"/>
  <c r="Y206" i="3" s="1"/>
  <c r="AP206" i="3" s="1"/>
  <c r="BI206" i="3" s="1"/>
  <c r="M206" i="3"/>
  <c r="T205" i="3"/>
  <c r="BG205" i="3" s="1"/>
  <c r="S205" i="3"/>
  <c r="R205" i="3"/>
  <c r="P205" i="3"/>
  <c r="Q205" i="3" s="1"/>
  <c r="M205" i="3"/>
  <c r="S204" i="3"/>
  <c r="P204" i="3"/>
  <c r="M204" i="3"/>
  <c r="Y203" i="3"/>
  <c r="S203" i="3"/>
  <c r="R203" i="3"/>
  <c r="P203" i="3"/>
  <c r="Q203" i="3" s="1"/>
  <c r="T203" i="3" s="1"/>
  <c r="BG203" i="3" s="1"/>
  <c r="X203" i="3" s="1"/>
  <c r="M203" i="3"/>
  <c r="AN202" i="3"/>
  <c r="S202" i="3"/>
  <c r="R202" i="3"/>
  <c r="P202" i="3"/>
  <c r="Q202" i="3" s="1"/>
  <c r="T202" i="3" s="1"/>
  <c r="BG202" i="3" s="1"/>
  <c r="X202" i="3" s="1"/>
  <c r="Y202" i="3" s="1"/>
  <c r="M202" i="3"/>
  <c r="T201" i="3"/>
  <c r="BG201" i="3" s="1"/>
  <c r="S201" i="3"/>
  <c r="R201" i="3"/>
  <c r="P201" i="3"/>
  <c r="Q201" i="3" s="1"/>
  <c r="M201" i="3"/>
  <c r="S200" i="3"/>
  <c r="P200" i="3"/>
  <c r="M200" i="3"/>
  <c r="Y199" i="3"/>
  <c r="S199" i="3"/>
  <c r="P199" i="3"/>
  <c r="Q199" i="3" s="1"/>
  <c r="T199" i="3" s="1"/>
  <c r="BG199" i="3" s="1"/>
  <c r="X199" i="3" s="1"/>
  <c r="M199" i="3"/>
  <c r="S198" i="3"/>
  <c r="R198" i="3"/>
  <c r="P198" i="3"/>
  <c r="Q198" i="3" s="1"/>
  <c r="T198" i="3" s="1"/>
  <c r="BG198" i="3" s="1"/>
  <c r="M198" i="3"/>
  <c r="T197" i="3"/>
  <c r="BG197" i="3" s="1"/>
  <c r="S197" i="3"/>
  <c r="R197" i="3"/>
  <c r="P197" i="3"/>
  <c r="Q197" i="3" s="1"/>
  <c r="M197" i="3"/>
  <c r="S196" i="3"/>
  <c r="P196" i="3"/>
  <c r="M196" i="3"/>
  <c r="Y195" i="3"/>
  <c r="S195" i="3"/>
  <c r="P195" i="3"/>
  <c r="Q195" i="3" s="1"/>
  <c r="T195" i="3" s="1"/>
  <c r="BG195" i="3" s="1"/>
  <c r="X195" i="3" s="1"/>
  <c r="M195" i="3"/>
  <c r="AN194" i="3"/>
  <c r="S194" i="3"/>
  <c r="R194" i="3"/>
  <c r="P194" i="3"/>
  <c r="Q194" i="3" s="1"/>
  <c r="T194" i="3" s="1"/>
  <c r="BG194" i="3" s="1"/>
  <c r="X194" i="3" s="1"/>
  <c r="Y194" i="3" s="1"/>
  <c r="AP194" i="3" s="1"/>
  <c r="BI194" i="3" s="1"/>
  <c r="M194" i="3"/>
  <c r="T193" i="3"/>
  <c r="BG193" i="3" s="1"/>
  <c r="S193" i="3"/>
  <c r="R193" i="3"/>
  <c r="P193" i="3"/>
  <c r="Q193" i="3" s="1"/>
  <c r="M193" i="3"/>
  <c r="S192" i="3"/>
  <c r="P192" i="3"/>
  <c r="M192" i="3"/>
  <c r="S191" i="3"/>
  <c r="P191" i="3"/>
  <c r="M191" i="3"/>
  <c r="AN190" i="3"/>
  <c r="S190" i="3"/>
  <c r="R190" i="3"/>
  <c r="P190" i="3"/>
  <c r="Q190" i="3" s="1"/>
  <c r="T190" i="3" s="1"/>
  <c r="BG190" i="3" s="1"/>
  <c r="X190" i="3" s="1"/>
  <c r="Y190" i="3" s="1"/>
  <c r="AP190" i="3" s="1"/>
  <c r="BI190" i="3" s="1"/>
  <c r="M190" i="3"/>
  <c r="T189" i="3"/>
  <c r="BG189" i="3" s="1"/>
  <c r="S189" i="3"/>
  <c r="R189" i="3"/>
  <c r="P189" i="3"/>
  <c r="Q189" i="3" s="1"/>
  <c r="M189" i="3"/>
  <c r="S188" i="3"/>
  <c r="P188" i="3"/>
  <c r="M188" i="3"/>
  <c r="Y187" i="3"/>
  <c r="S187" i="3"/>
  <c r="R187" i="3"/>
  <c r="P187" i="3"/>
  <c r="Q187" i="3" s="1"/>
  <c r="T187" i="3" s="1"/>
  <c r="BG187" i="3" s="1"/>
  <c r="X187" i="3" s="1"/>
  <c r="M187" i="3"/>
  <c r="AN186" i="3"/>
  <c r="S186" i="3"/>
  <c r="R186" i="3"/>
  <c r="P186" i="3"/>
  <c r="Q186" i="3" s="1"/>
  <c r="T186" i="3" s="1"/>
  <c r="BG186" i="3" s="1"/>
  <c r="X186" i="3" s="1"/>
  <c r="Y186" i="3" s="1"/>
  <c r="AP186" i="3" s="1"/>
  <c r="BI186" i="3" s="1"/>
  <c r="M186" i="3"/>
  <c r="T185" i="3"/>
  <c r="BG185" i="3" s="1"/>
  <c r="S185" i="3"/>
  <c r="R185" i="3"/>
  <c r="P185" i="3"/>
  <c r="Q185" i="3" s="1"/>
  <c r="M185" i="3"/>
  <c r="S184" i="3"/>
  <c r="P184" i="3"/>
  <c r="M184" i="3"/>
  <c r="Y183" i="3"/>
  <c r="S183" i="3"/>
  <c r="P183" i="3"/>
  <c r="Q183" i="3" s="1"/>
  <c r="T183" i="3" s="1"/>
  <c r="BG183" i="3" s="1"/>
  <c r="X183" i="3" s="1"/>
  <c r="M183" i="3"/>
  <c r="S182" i="3"/>
  <c r="R182" i="3"/>
  <c r="P182" i="3"/>
  <c r="Q182" i="3" s="1"/>
  <c r="T182" i="3" s="1"/>
  <c r="BG182" i="3" s="1"/>
  <c r="M182" i="3"/>
  <c r="T181" i="3"/>
  <c r="BG181" i="3" s="1"/>
  <c r="S181" i="3"/>
  <c r="R181" i="3"/>
  <c r="P181" i="3"/>
  <c r="Q181" i="3" s="1"/>
  <c r="M181" i="3"/>
  <c r="S180" i="3"/>
  <c r="P180" i="3"/>
  <c r="M180" i="3"/>
  <c r="Y179" i="3"/>
  <c r="S179" i="3"/>
  <c r="P179" i="3"/>
  <c r="Q179" i="3" s="1"/>
  <c r="T179" i="3" s="1"/>
  <c r="BG179" i="3" s="1"/>
  <c r="X179" i="3" s="1"/>
  <c r="M179" i="3"/>
  <c r="AN178" i="3"/>
  <c r="S178" i="3"/>
  <c r="R178" i="3"/>
  <c r="P178" i="3"/>
  <c r="Q178" i="3" s="1"/>
  <c r="T178" i="3" s="1"/>
  <c r="BG178" i="3" s="1"/>
  <c r="X178" i="3" s="1"/>
  <c r="Y178" i="3" s="1"/>
  <c r="AP178" i="3" s="1"/>
  <c r="BI178" i="3" s="1"/>
  <c r="M178" i="3"/>
  <c r="T177" i="3"/>
  <c r="BG177" i="3" s="1"/>
  <c r="S177" i="3"/>
  <c r="R177" i="3"/>
  <c r="P177" i="3"/>
  <c r="Q177" i="3" s="1"/>
  <c r="M177" i="3"/>
  <c r="S176" i="3"/>
  <c r="P176" i="3"/>
  <c r="M176" i="3"/>
  <c r="S175" i="3"/>
  <c r="P175" i="3"/>
  <c r="M175" i="3"/>
  <c r="AN174" i="3"/>
  <c r="S174" i="3"/>
  <c r="R174" i="3"/>
  <c r="P174" i="3"/>
  <c r="Q174" i="3" s="1"/>
  <c r="T174" i="3" s="1"/>
  <c r="BG174" i="3" s="1"/>
  <c r="X174" i="3" s="1"/>
  <c r="Y174" i="3" s="1"/>
  <c r="AP174" i="3" s="1"/>
  <c r="BI174" i="3" s="1"/>
  <c r="M174" i="3"/>
  <c r="T173" i="3"/>
  <c r="BG173" i="3" s="1"/>
  <c r="S173" i="3"/>
  <c r="R173" i="3"/>
  <c r="P173" i="3"/>
  <c r="Q173" i="3" s="1"/>
  <c r="M173" i="3"/>
  <c r="S172" i="3"/>
  <c r="R172" i="3"/>
  <c r="Q172" i="3"/>
  <c r="T172" i="3" s="1"/>
  <c r="BG172" i="3" s="1"/>
  <c r="X172" i="3" s="1"/>
  <c r="Y172" i="3" s="1"/>
  <c r="P172" i="3"/>
  <c r="M172" i="3"/>
  <c r="AN171" i="3"/>
  <c r="S171" i="3"/>
  <c r="R171" i="3"/>
  <c r="Q171" i="3"/>
  <c r="T171" i="3" s="1"/>
  <c r="BG171" i="3" s="1"/>
  <c r="X171" i="3" s="1"/>
  <c r="Y171" i="3" s="1"/>
  <c r="P171" i="3"/>
  <c r="M171" i="3"/>
  <c r="S170" i="3"/>
  <c r="R170" i="3"/>
  <c r="Q170" i="3"/>
  <c r="T170" i="3" s="1"/>
  <c r="BG170" i="3" s="1"/>
  <c r="X170" i="3" s="1"/>
  <c r="Y170" i="3" s="1"/>
  <c r="P170" i="3"/>
  <c r="M170" i="3"/>
  <c r="AN169" i="3"/>
  <c r="S169" i="3"/>
  <c r="R169" i="3"/>
  <c r="Q169" i="3"/>
  <c r="T169" i="3" s="1"/>
  <c r="BG169" i="3" s="1"/>
  <c r="X169" i="3" s="1"/>
  <c r="Y169" i="3" s="1"/>
  <c r="P169" i="3"/>
  <c r="M169" i="3"/>
  <c r="S168" i="3"/>
  <c r="R168" i="3"/>
  <c r="Q168" i="3"/>
  <c r="T168" i="3" s="1"/>
  <c r="BG168" i="3" s="1"/>
  <c r="X168" i="3" s="1"/>
  <c r="Y168" i="3" s="1"/>
  <c r="P168" i="3"/>
  <c r="M168" i="3"/>
  <c r="AN167" i="3"/>
  <c r="S167" i="3"/>
  <c r="R167" i="3"/>
  <c r="Q167" i="3"/>
  <c r="T167" i="3" s="1"/>
  <c r="BG167" i="3" s="1"/>
  <c r="X167" i="3" s="1"/>
  <c r="Y167" i="3" s="1"/>
  <c r="P167" i="3"/>
  <c r="M167" i="3"/>
  <c r="S166" i="3"/>
  <c r="R166" i="3"/>
  <c r="Q166" i="3"/>
  <c r="T166" i="3" s="1"/>
  <c r="BG166" i="3" s="1"/>
  <c r="X166" i="3" s="1"/>
  <c r="Y166" i="3" s="1"/>
  <c r="P166" i="3"/>
  <c r="M166" i="3"/>
  <c r="AN165" i="3"/>
  <c r="S165" i="3"/>
  <c r="R165" i="3"/>
  <c r="Q165" i="3"/>
  <c r="T165" i="3" s="1"/>
  <c r="BG165" i="3" s="1"/>
  <c r="X165" i="3" s="1"/>
  <c r="Y165" i="3" s="1"/>
  <c r="P165" i="3"/>
  <c r="M165" i="3"/>
  <c r="S164" i="3"/>
  <c r="R164" i="3"/>
  <c r="Q164" i="3"/>
  <c r="T164" i="3" s="1"/>
  <c r="BG164" i="3" s="1"/>
  <c r="X164" i="3" s="1"/>
  <c r="Y164" i="3" s="1"/>
  <c r="P164" i="3"/>
  <c r="M164" i="3"/>
  <c r="AN163" i="3"/>
  <c r="X163" i="3"/>
  <c r="Y163" i="3" s="1"/>
  <c r="S163" i="3"/>
  <c r="R163" i="3"/>
  <c r="Q163" i="3"/>
  <c r="T163" i="3" s="1"/>
  <c r="BG163" i="3" s="1"/>
  <c r="P163" i="3"/>
  <c r="M163" i="3"/>
  <c r="X162" i="3"/>
  <c r="Y162" i="3" s="1"/>
  <c r="AP162" i="3" s="1"/>
  <c r="BI162" i="3" s="1"/>
  <c r="S162" i="3"/>
  <c r="R162" i="3"/>
  <c r="Q162" i="3"/>
  <c r="T162" i="3" s="1"/>
  <c r="BG162" i="3" s="1"/>
  <c r="AN162" i="3" s="1"/>
  <c r="P162" i="3"/>
  <c r="M162" i="3"/>
  <c r="BG161" i="3"/>
  <c r="X161" i="3" s="1"/>
  <c r="Y161" i="3" s="1"/>
  <c r="AN161" i="3"/>
  <c r="S161" i="3"/>
  <c r="R161" i="3"/>
  <c r="Q161" i="3"/>
  <c r="T161" i="3" s="1"/>
  <c r="P161" i="3"/>
  <c r="M161" i="3"/>
  <c r="X160" i="3"/>
  <c r="Y160" i="3" s="1"/>
  <c r="AP160" i="3" s="1"/>
  <c r="BI160" i="3" s="1"/>
  <c r="S160" i="3"/>
  <c r="R160" i="3"/>
  <c r="Q160" i="3"/>
  <c r="T160" i="3" s="1"/>
  <c r="BG160" i="3" s="1"/>
  <c r="AN160" i="3" s="1"/>
  <c r="P160" i="3"/>
  <c r="M160" i="3"/>
  <c r="BG159" i="3"/>
  <c r="X159" i="3" s="1"/>
  <c r="Y159" i="3" s="1"/>
  <c r="S159" i="3"/>
  <c r="R159" i="3"/>
  <c r="Q159" i="3"/>
  <c r="T159" i="3" s="1"/>
  <c r="P159" i="3"/>
  <c r="M159" i="3"/>
  <c r="S158" i="3"/>
  <c r="R158" i="3"/>
  <c r="Q158" i="3"/>
  <c r="T158" i="3" s="1"/>
  <c r="BG158" i="3" s="1"/>
  <c r="AN158" i="3" s="1"/>
  <c r="P158" i="3"/>
  <c r="M158" i="3"/>
  <c r="BG157" i="3"/>
  <c r="S157" i="3"/>
  <c r="R157" i="3"/>
  <c r="Q157" i="3"/>
  <c r="T157" i="3" s="1"/>
  <c r="P157" i="3"/>
  <c r="M157" i="3"/>
  <c r="S156" i="3"/>
  <c r="R156" i="3"/>
  <c r="Q156" i="3"/>
  <c r="T156" i="3" s="1"/>
  <c r="BG156" i="3" s="1"/>
  <c r="P156" i="3"/>
  <c r="M156" i="3"/>
  <c r="BG155" i="3"/>
  <c r="X155" i="3" s="1"/>
  <c r="Y155" i="3" s="1"/>
  <c r="AN155" i="3"/>
  <c r="S155" i="3"/>
  <c r="R155" i="3"/>
  <c r="Q155" i="3"/>
  <c r="T155" i="3" s="1"/>
  <c r="P155" i="3"/>
  <c r="M155" i="3"/>
  <c r="X154" i="3"/>
  <c r="Y154" i="3" s="1"/>
  <c r="AP154" i="3" s="1"/>
  <c r="BI154" i="3" s="1"/>
  <c r="S154" i="3"/>
  <c r="R154" i="3"/>
  <c r="Q154" i="3"/>
  <c r="T154" i="3" s="1"/>
  <c r="BG154" i="3" s="1"/>
  <c r="AN154" i="3" s="1"/>
  <c r="P154" i="3"/>
  <c r="M154" i="3"/>
  <c r="BG153" i="3"/>
  <c r="X153" i="3" s="1"/>
  <c r="Y153" i="3" s="1"/>
  <c r="AN153" i="3"/>
  <c r="S153" i="3"/>
  <c r="R153" i="3"/>
  <c r="Q153" i="3"/>
  <c r="T153" i="3" s="1"/>
  <c r="P153" i="3"/>
  <c r="M153" i="3"/>
  <c r="X152" i="3"/>
  <c r="Y152" i="3" s="1"/>
  <c r="AP152" i="3" s="1"/>
  <c r="BI152" i="3" s="1"/>
  <c r="S152" i="3"/>
  <c r="R152" i="3"/>
  <c r="Q152" i="3"/>
  <c r="T152" i="3" s="1"/>
  <c r="BG152" i="3" s="1"/>
  <c r="AN152" i="3" s="1"/>
  <c r="P152" i="3"/>
  <c r="M152" i="3"/>
  <c r="BG151" i="3"/>
  <c r="X151" i="3" s="1"/>
  <c r="Y151" i="3" s="1"/>
  <c r="S151" i="3"/>
  <c r="R151" i="3"/>
  <c r="Q151" i="3"/>
  <c r="T151" i="3" s="1"/>
  <c r="P151" i="3"/>
  <c r="M151" i="3"/>
  <c r="S150" i="3"/>
  <c r="R150" i="3"/>
  <c r="Q150" i="3"/>
  <c r="T150" i="3" s="1"/>
  <c r="BG150" i="3" s="1"/>
  <c r="AN150" i="3" s="1"/>
  <c r="P150" i="3"/>
  <c r="M150" i="3"/>
  <c r="BG149" i="3"/>
  <c r="S149" i="3"/>
  <c r="R149" i="3"/>
  <c r="Q149" i="3"/>
  <c r="T149" i="3" s="1"/>
  <c r="P149" i="3"/>
  <c r="M149" i="3"/>
  <c r="S148" i="3"/>
  <c r="R148" i="3"/>
  <c r="Q148" i="3"/>
  <c r="T148" i="3" s="1"/>
  <c r="BG148" i="3" s="1"/>
  <c r="P148" i="3"/>
  <c r="M148" i="3"/>
  <c r="BG147" i="3"/>
  <c r="X147" i="3" s="1"/>
  <c r="Y147" i="3" s="1"/>
  <c r="AN147" i="3"/>
  <c r="S147" i="3"/>
  <c r="R147" i="3"/>
  <c r="Q147" i="3"/>
  <c r="T147" i="3" s="1"/>
  <c r="P147" i="3"/>
  <c r="M147" i="3"/>
  <c r="X146" i="3"/>
  <c r="Y146" i="3" s="1"/>
  <c r="AP146" i="3" s="1"/>
  <c r="BI146" i="3" s="1"/>
  <c r="S146" i="3"/>
  <c r="R146" i="3"/>
  <c r="Q146" i="3"/>
  <c r="T146" i="3" s="1"/>
  <c r="BG146" i="3" s="1"/>
  <c r="AN146" i="3" s="1"/>
  <c r="P146" i="3"/>
  <c r="M146" i="3"/>
  <c r="BG145" i="3"/>
  <c r="X145" i="3" s="1"/>
  <c r="Y145" i="3" s="1"/>
  <c r="AN145" i="3"/>
  <c r="S145" i="3"/>
  <c r="R145" i="3"/>
  <c r="Q145" i="3"/>
  <c r="T145" i="3" s="1"/>
  <c r="P145" i="3"/>
  <c r="M145" i="3"/>
  <c r="X144" i="3"/>
  <c r="Y144" i="3" s="1"/>
  <c r="AP144" i="3" s="1"/>
  <c r="BI144" i="3" s="1"/>
  <c r="S144" i="3"/>
  <c r="R144" i="3"/>
  <c r="Q144" i="3"/>
  <c r="T144" i="3" s="1"/>
  <c r="BG144" i="3" s="1"/>
  <c r="AN144" i="3" s="1"/>
  <c r="P144" i="3"/>
  <c r="M144" i="3"/>
  <c r="BG143" i="3"/>
  <c r="X143" i="3" s="1"/>
  <c r="Y143" i="3" s="1"/>
  <c r="S143" i="3"/>
  <c r="R143" i="3"/>
  <c r="Q143" i="3"/>
  <c r="T143" i="3" s="1"/>
  <c r="P143" i="3"/>
  <c r="M143" i="3"/>
  <c r="S142" i="3"/>
  <c r="R142" i="3"/>
  <c r="Q142" i="3"/>
  <c r="T142" i="3" s="1"/>
  <c r="BG142" i="3" s="1"/>
  <c r="AN142" i="3" s="1"/>
  <c r="P142" i="3"/>
  <c r="M142" i="3"/>
  <c r="BG141" i="3"/>
  <c r="S141" i="3"/>
  <c r="R141" i="3"/>
  <c r="Q141" i="3"/>
  <c r="T141" i="3" s="1"/>
  <c r="P141" i="3"/>
  <c r="M141" i="3"/>
  <c r="S140" i="3"/>
  <c r="R140" i="3"/>
  <c r="Q140" i="3"/>
  <c r="T140" i="3" s="1"/>
  <c r="BG140" i="3" s="1"/>
  <c r="P140" i="3"/>
  <c r="M140" i="3"/>
  <c r="BG139" i="3"/>
  <c r="X139" i="3" s="1"/>
  <c r="Y139" i="3" s="1"/>
  <c r="AN139" i="3"/>
  <c r="S139" i="3"/>
  <c r="R139" i="3"/>
  <c r="Q139" i="3"/>
  <c r="T139" i="3" s="1"/>
  <c r="P139" i="3"/>
  <c r="M139" i="3"/>
  <c r="X138" i="3"/>
  <c r="Y138" i="3" s="1"/>
  <c r="AP138" i="3" s="1"/>
  <c r="BI138" i="3" s="1"/>
  <c r="S138" i="3"/>
  <c r="R138" i="3"/>
  <c r="Q138" i="3"/>
  <c r="T138" i="3" s="1"/>
  <c r="BG138" i="3" s="1"/>
  <c r="AN138" i="3" s="1"/>
  <c r="P138" i="3"/>
  <c r="M138" i="3"/>
  <c r="BG137" i="3"/>
  <c r="X137" i="3" s="1"/>
  <c r="Y137" i="3" s="1"/>
  <c r="AN137" i="3"/>
  <c r="S137" i="3"/>
  <c r="R137" i="3"/>
  <c r="Q137" i="3"/>
  <c r="T137" i="3" s="1"/>
  <c r="P137" i="3"/>
  <c r="M137" i="3"/>
  <c r="X136" i="3"/>
  <c r="Y136" i="3" s="1"/>
  <c r="AP136" i="3" s="1"/>
  <c r="BI136" i="3" s="1"/>
  <c r="S136" i="3"/>
  <c r="R136" i="3"/>
  <c r="Q136" i="3"/>
  <c r="T136" i="3" s="1"/>
  <c r="BG136" i="3" s="1"/>
  <c r="AN136" i="3" s="1"/>
  <c r="P136" i="3"/>
  <c r="M136" i="3"/>
  <c r="BG135" i="3"/>
  <c r="X135" i="3" s="1"/>
  <c r="Y135" i="3" s="1"/>
  <c r="S135" i="3"/>
  <c r="R135" i="3"/>
  <c r="Q135" i="3"/>
  <c r="T135" i="3" s="1"/>
  <c r="P135" i="3"/>
  <c r="M135" i="3"/>
  <c r="S134" i="3"/>
  <c r="R134" i="3"/>
  <c r="Q134" i="3"/>
  <c r="T134" i="3" s="1"/>
  <c r="BG134" i="3" s="1"/>
  <c r="AN134" i="3" s="1"/>
  <c r="P134" i="3"/>
  <c r="M134" i="3"/>
  <c r="S133" i="3"/>
  <c r="R133" i="3"/>
  <c r="P133" i="3"/>
  <c r="Q133" i="3" s="1"/>
  <c r="T133" i="3" s="1"/>
  <c r="BG133" i="3" s="1"/>
  <c r="M133" i="3"/>
  <c r="Y132" i="3"/>
  <c r="S132" i="3"/>
  <c r="R132" i="3"/>
  <c r="P132" i="3"/>
  <c r="Q132" i="3" s="1"/>
  <c r="T132" i="3" s="1"/>
  <c r="BG132" i="3" s="1"/>
  <c r="X132" i="3" s="1"/>
  <c r="M132" i="3"/>
  <c r="Y131" i="3"/>
  <c r="S131" i="3"/>
  <c r="R131" i="3"/>
  <c r="P131" i="3"/>
  <c r="Q131" i="3" s="1"/>
  <c r="T131" i="3" s="1"/>
  <c r="BG131" i="3" s="1"/>
  <c r="X131" i="3" s="1"/>
  <c r="M131" i="3"/>
  <c r="S130" i="3"/>
  <c r="R130" i="3"/>
  <c r="P130" i="3"/>
  <c r="Q130" i="3" s="1"/>
  <c r="T130" i="3" s="1"/>
  <c r="BG130" i="3" s="1"/>
  <c r="X130" i="3" s="1"/>
  <c r="Y130" i="3" s="1"/>
  <c r="M130" i="3"/>
  <c r="S129" i="3"/>
  <c r="R129" i="3"/>
  <c r="P129" i="3"/>
  <c r="Q129" i="3" s="1"/>
  <c r="T129" i="3" s="1"/>
  <c r="BG129" i="3" s="1"/>
  <c r="X129" i="3" s="1"/>
  <c r="Y129" i="3" s="1"/>
  <c r="M129" i="3"/>
  <c r="Y128" i="3"/>
  <c r="S128" i="3"/>
  <c r="R128" i="3"/>
  <c r="P128" i="3"/>
  <c r="Q128" i="3" s="1"/>
  <c r="T128" i="3" s="1"/>
  <c r="BG128" i="3" s="1"/>
  <c r="X128" i="3" s="1"/>
  <c r="M128" i="3"/>
  <c r="Y127" i="3"/>
  <c r="S127" i="3"/>
  <c r="R127" i="3"/>
  <c r="P127" i="3"/>
  <c r="Q127" i="3" s="1"/>
  <c r="T127" i="3" s="1"/>
  <c r="BG127" i="3" s="1"/>
  <c r="X127" i="3" s="1"/>
  <c r="M127" i="3"/>
  <c r="S126" i="3"/>
  <c r="R126" i="3"/>
  <c r="P126" i="3"/>
  <c r="Q126" i="3" s="1"/>
  <c r="T126" i="3" s="1"/>
  <c r="BG126" i="3" s="1"/>
  <c r="X126" i="3" s="1"/>
  <c r="Y126" i="3" s="1"/>
  <c r="M126" i="3"/>
  <c r="S125" i="3"/>
  <c r="R125" i="3"/>
  <c r="P125" i="3"/>
  <c r="Q125" i="3" s="1"/>
  <c r="T125" i="3" s="1"/>
  <c r="BG125" i="3" s="1"/>
  <c r="X125" i="3" s="1"/>
  <c r="Y125" i="3" s="1"/>
  <c r="M125" i="3"/>
  <c r="Y124" i="3"/>
  <c r="S124" i="3"/>
  <c r="R124" i="3"/>
  <c r="P124" i="3"/>
  <c r="Q124" i="3" s="1"/>
  <c r="T124" i="3" s="1"/>
  <c r="BG124" i="3" s="1"/>
  <c r="X124" i="3" s="1"/>
  <c r="M124" i="3"/>
  <c r="Y123" i="3"/>
  <c r="S123" i="3"/>
  <c r="R123" i="3"/>
  <c r="P123" i="3"/>
  <c r="Q123" i="3" s="1"/>
  <c r="T123" i="3" s="1"/>
  <c r="BG123" i="3" s="1"/>
  <c r="X123" i="3" s="1"/>
  <c r="M123" i="3"/>
  <c r="S122" i="3"/>
  <c r="R122" i="3"/>
  <c r="P122" i="3"/>
  <c r="Q122" i="3" s="1"/>
  <c r="T122" i="3" s="1"/>
  <c r="BG122" i="3" s="1"/>
  <c r="X122" i="3" s="1"/>
  <c r="Y122" i="3" s="1"/>
  <c r="M122" i="3"/>
  <c r="S121" i="3"/>
  <c r="R121" i="3"/>
  <c r="P121" i="3"/>
  <c r="Q121" i="3" s="1"/>
  <c r="T121" i="3" s="1"/>
  <c r="BG121" i="3" s="1"/>
  <c r="X121" i="3" s="1"/>
  <c r="Y121" i="3" s="1"/>
  <c r="M121" i="3"/>
  <c r="Y120" i="3"/>
  <c r="S120" i="3"/>
  <c r="R120" i="3"/>
  <c r="P120" i="3"/>
  <c r="Q120" i="3" s="1"/>
  <c r="T120" i="3" s="1"/>
  <c r="BG120" i="3" s="1"/>
  <c r="X120" i="3" s="1"/>
  <c r="M120" i="3"/>
  <c r="Y119" i="3"/>
  <c r="S119" i="3"/>
  <c r="R119" i="3"/>
  <c r="P119" i="3"/>
  <c r="Q119" i="3" s="1"/>
  <c r="T119" i="3" s="1"/>
  <c r="BG119" i="3" s="1"/>
  <c r="X119" i="3" s="1"/>
  <c r="M119" i="3"/>
  <c r="S118" i="3"/>
  <c r="R118" i="3"/>
  <c r="P118" i="3"/>
  <c r="Q118" i="3" s="1"/>
  <c r="T118" i="3" s="1"/>
  <c r="BG118" i="3" s="1"/>
  <c r="X118" i="3" s="1"/>
  <c r="Y118" i="3" s="1"/>
  <c r="M118" i="3"/>
  <c r="S117" i="3"/>
  <c r="R117" i="3"/>
  <c r="P117" i="3"/>
  <c r="Q117" i="3" s="1"/>
  <c r="T117" i="3" s="1"/>
  <c r="BG117" i="3" s="1"/>
  <c r="X117" i="3" s="1"/>
  <c r="Y117" i="3" s="1"/>
  <c r="M117" i="3"/>
  <c r="Y116" i="3"/>
  <c r="S116" i="3"/>
  <c r="R116" i="3"/>
  <c r="P116" i="3"/>
  <c r="Q116" i="3" s="1"/>
  <c r="T116" i="3" s="1"/>
  <c r="BG116" i="3" s="1"/>
  <c r="X116" i="3" s="1"/>
  <c r="M116" i="3"/>
  <c r="Y115" i="3"/>
  <c r="S115" i="3"/>
  <c r="R115" i="3"/>
  <c r="P115" i="3"/>
  <c r="Q115" i="3" s="1"/>
  <c r="T115" i="3" s="1"/>
  <c r="BG115" i="3" s="1"/>
  <c r="X115" i="3" s="1"/>
  <c r="M115" i="3"/>
  <c r="S114" i="3"/>
  <c r="R114" i="3"/>
  <c r="P114" i="3"/>
  <c r="Q114" i="3" s="1"/>
  <c r="T114" i="3" s="1"/>
  <c r="BG114" i="3" s="1"/>
  <c r="X114" i="3" s="1"/>
  <c r="Y114" i="3" s="1"/>
  <c r="M114" i="3"/>
  <c r="S113" i="3"/>
  <c r="R113" i="3"/>
  <c r="P113" i="3"/>
  <c r="Q113" i="3" s="1"/>
  <c r="T113" i="3" s="1"/>
  <c r="BG113" i="3" s="1"/>
  <c r="X113" i="3" s="1"/>
  <c r="Y113" i="3" s="1"/>
  <c r="M113" i="3"/>
  <c r="Y112" i="3"/>
  <c r="S112" i="3"/>
  <c r="R112" i="3"/>
  <c r="P112" i="3"/>
  <c r="Q112" i="3" s="1"/>
  <c r="T112" i="3" s="1"/>
  <c r="BG112" i="3" s="1"/>
  <c r="X112" i="3" s="1"/>
  <c r="M112" i="3"/>
  <c r="Y111" i="3"/>
  <c r="S111" i="3"/>
  <c r="R111" i="3"/>
  <c r="P111" i="3"/>
  <c r="Q111" i="3" s="1"/>
  <c r="T111" i="3" s="1"/>
  <c r="BG111" i="3" s="1"/>
  <c r="X111" i="3" s="1"/>
  <c r="M111" i="3"/>
  <c r="S110" i="3"/>
  <c r="R110" i="3"/>
  <c r="P110" i="3"/>
  <c r="Q110" i="3" s="1"/>
  <c r="T110" i="3" s="1"/>
  <c r="BG110" i="3" s="1"/>
  <c r="X110" i="3" s="1"/>
  <c r="Y110" i="3" s="1"/>
  <c r="M110" i="3"/>
  <c r="S109" i="3"/>
  <c r="R109" i="3"/>
  <c r="P109" i="3"/>
  <c r="Q109" i="3" s="1"/>
  <c r="T109" i="3" s="1"/>
  <c r="BG109" i="3" s="1"/>
  <c r="X109" i="3" s="1"/>
  <c r="Y109" i="3" s="1"/>
  <c r="M109" i="3"/>
  <c r="Y108" i="3"/>
  <c r="S108" i="3"/>
  <c r="R108" i="3"/>
  <c r="P108" i="3"/>
  <c r="Q108" i="3" s="1"/>
  <c r="T108" i="3" s="1"/>
  <c r="BG108" i="3" s="1"/>
  <c r="X108" i="3" s="1"/>
  <c r="M108" i="3"/>
  <c r="Y107" i="3"/>
  <c r="S107" i="3"/>
  <c r="R107" i="3"/>
  <c r="P107" i="3"/>
  <c r="Q107" i="3" s="1"/>
  <c r="T107" i="3" s="1"/>
  <c r="BG107" i="3" s="1"/>
  <c r="X107" i="3" s="1"/>
  <c r="M107" i="3"/>
  <c r="S106" i="3"/>
  <c r="R106" i="3"/>
  <c r="P106" i="3"/>
  <c r="Q106" i="3" s="1"/>
  <c r="T106" i="3" s="1"/>
  <c r="BG106" i="3" s="1"/>
  <c r="X106" i="3" s="1"/>
  <c r="Y106" i="3" s="1"/>
  <c r="M106" i="3"/>
  <c r="Y105" i="3"/>
  <c r="S105" i="3"/>
  <c r="R105" i="3"/>
  <c r="P105" i="3"/>
  <c r="Q105" i="3" s="1"/>
  <c r="T105" i="3" s="1"/>
  <c r="BG105" i="3" s="1"/>
  <c r="X105" i="3" s="1"/>
  <c r="M105" i="3"/>
  <c r="Y104" i="3"/>
  <c r="S104" i="3"/>
  <c r="R104" i="3"/>
  <c r="P104" i="3"/>
  <c r="Q104" i="3" s="1"/>
  <c r="T104" i="3" s="1"/>
  <c r="BG104" i="3" s="1"/>
  <c r="X104" i="3" s="1"/>
  <c r="M104" i="3"/>
  <c r="Y103" i="3"/>
  <c r="S103" i="3"/>
  <c r="R103" i="3"/>
  <c r="P103" i="3"/>
  <c r="Q103" i="3" s="1"/>
  <c r="T103" i="3" s="1"/>
  <c r="BG103" i="3" s="1"/>
  <c r="X103" i="3" s="1"/>
  <c r="M103" i="3"/>
  <c r="AN102" i="3"/>
  <c r="S102" i="3"/>
  <c r="R102" i="3"/>
  <c r="P102" i="3"/>
  <c r="Q102" i="3" s="1"/>
  <c r="T102" i="3" s="1"/>
  <c r="BG102" i="3" s="1"/>
  <c r="X102" i="3" s="1"/>
  <c r="Y102" i="3" s="1"/>
  <c r="M102" i="3"/>
  <c r="Y101" i="3"/>
  <c r="S101" i="3"/>
  <c r="R101" i="3"/>
  <c r="P101" i="3"/>
  <c r="Q101" i="3" s="1"/>
  <c r="T101" i="3" s="1"/>
  <c r="BG101" i="3" s="1"/>
  <c r="X101" i="3" s="1"/>
  <c r="M101" i="3"/>
  <c r="Y100" i="3"/>
  <c r="S100" i="3"/>
  <c r="R100" i="3"/>
  <c r="P100" i="3"/>
  <c r="Q100" i="3" s="1"/>
  <c r="T100" i="3" s="1"/>
  <c r="BG100" i="3" s="1"/>
  <c r="X100" i="3" s="1"/>
  <c r="M100" i="3"/>
  <c r="Y99" i="3"/>
  <c r="S99" i="3"/>
  <c r="R99" i="3"/>
  <c r="P99" i="3"/>
  <c r="Q99" i="3" s="1"/>
  <c r="T99" i="3" s="1"/>
  <c r="BG99" i="3" s="1"/>
  <c r="X99" i="3" s="1"/>
  <c r="M99" i="3"/>
  <c r="AN98" i="3"/>
  <c r="S98" i="3"/>
  <c r="R98" i="3"/>
  <c r="P98" i="3"/>
  <c r="Q98" i="3" s="1"/>
  <c r="T98" i="3" s="1"/>
  <c r="BG98" i="3" s="1"/>
  <c r="X98" i="3" s="1"/>
  <c r="Y98" i="3" s="1"/>
  <c r="M98" i="3"/>
  <c r="S97" i="3"/>
  <c r="R97" i="3"/>
  <c r="P97" i="3"/>
  <c r="Q97" i="3" s="1"/>
  <c r="T97" i="3" s="1"/>
  <c r="BG97" i="3" s="1"/>
  <c r="X97" i="3" s="1"/>
  <c r="Y97" i="3" s="1"/>
  <c r="M97" i="3"/>
  <c r="Y96" i="3"/>
  <c r="S96" i="3"/>
  <c r="R96" i="3"/>
  <c r="P96" i="3"/>
  <c r="Q96" i="3" s="1"/>
  <c r="T96" i="3" s="1"/>
  <c r="BG96" i="3" s="1"/>
  <c r="X96" i="3" s="1"/>
  <c r="M96" i="3"/>
  <c r="Y95" i="3"/>
  <c r="S95" i="3"/>
  <c r="R95" i="3"/>
  <c r="P95" i="3"/>
  <c r="Q95" i="3" s="1"/>
  <c r="T95" i="3" s="1"/>
  <c r="BG95" i="3" s="1"/>
  <c r="X95" i="3" s="1"/>
  <c r="M95" i="3"/>
  <c r="AN94" i="3"/>
  <c r="S94" i="3"/>
  <c r="R94" i="3"/>
  <c r="P94" i="3"/>
  <c r="Q94" i="3" s="1"/>
  <c r="T94" i="3" s="1"/>
  <c r="BG94" i="3" s="1"/>
  <c r="X94" i="3" s="1"/>
  <c r="Y94" i="3" s="1"/>
  <c r="M94" i="3"/>
  <c r="AN93" i="3"/>
  <c r="AP93" i="3" s="1"/>
  <c r="BI93" i="3" s="1"/>
  <c r="T93" i="3"/>
  <c r="BG93" i="3" s="1"/>
  <c r="X93" i="3" s="1"/>
  <c r="Y93" i="3" s="1"/>
  <c r="S93" i="3"/>
  <c r="R93" i="3"/>
  <c r="P93" i="3"/>
  <c r="Q93" i="3" s="1"/>
  <c r="M93" i="3"/>
  <c r="T92" i="3"/>
  <c r="BG92" i="3" s="1"/>
  <c r="S92" i="3"/>
  <c r="P92" i="3"/>
  <c r="Q92" i="3" s="1"/>
  <c r="M92" i="3"/>
  <c r="S91" i="3"/>
  <c r="P91" i="3"/>
  <c r="M91" i="3"/>
  <c r="Y90" i="3"/>
  <c r="S90" i="3"/>
  <c r="P90" i="3"/>
  <c r="Q90" i="3" s="1"/>
  <c r="T90" i="3" s="1"/>
  <c r="BG90" i="3" s="1"/>
  <c r="X90" i="3" s="1"/>
  <c r="M90" i="3"/>
  <c r="AP89" i="3"/>
  <c r="BI89" i="3" s="1"/>
  <c r="AN89" i="3"/>
  <c r="T89" i="3"/>
  <c r="BG89" i="3" s="1"/>
  <c r="X89" i="3" s="1"/>
  <c r="Y89" i="3" s="1"/>
  <c r="S89" i="3"/>
  <c r="R89" i="3"/>
  <c r="P89" i="3"/>
  <c r="Q89" i="3" s="1"/>
  <c r="M89" i="3"/>
  <c r="T88" i="3"/>
  <c r="BG88" i="3" s="1"/>
  <c r="S88" i="3"/>
  <c r="P88" i="3"/>
  <c r="Q88" i="3" s="1"/>
  <c r="M88" i="3"/>
  <c r="S87" i="3"/>
  <c r="P87" i="3"/>
  <c r="M87" i="3"/>
  <c r="Y86" i="3"/>
  <c r="S86" i="3"/>
  <c r="P86" i="3"/>
  <c r="Q86" i="3" s="1"/>
  <c r="T86" i="3" s="1"/>
  <c r="BG86" i="3" s="1"/>
  <c r="X86" i="3" s="1"/>
  <c r="M86" i="3"/>
  <c r="AN85" i="3"/>
  <c r="T85" i="3"/>
  <c r="BG85" i="3" s="1"/>
  <c r="X85" i="3" s="1"/>
  <c r="Y85" i="3" s="1"/>
  <c r="AP85" i="3" s="1"/>
  <c r="BI85" i="3" s="1"/>
  <c r="S85" i="3"/>
  <c r="R85" i="3"/>
  <c r="P85" i="3"/>
  <c r="Q85" i="3" s="1"/>
  <c r="M85" i="3"/>
  <c r="T84" i="3"/>
  <c r="BG84" i="3" s="1"/>
  <c r="S84" i="3"/>
  <c r="P84" i="3"/>
  <c r="Q84" i="3" s="1"/>
  <c r="M84" i="3"/>
  <c r="S83" i="3"/>
  <c r="P83" i="3"/>
  <c r="M83" i="3"/>
  <c r="S82" i="3"/>
  <c r="P82" i="3"/>
  <c r="Q82" i="3" s="1"/>
  <c r="T82" i="3" s="1"/>
  <c r="BG82" i="3" s="1"/>
  <c r="X82" i="3" s="1"/>
  <c r="Y82" i="3" s="1"/>
  <c r="M82" i="3"/>
  <c r="AN81" i="3"/>
  <c r="T81" i="3"/>
  <c r="BG81" i="3" s="1"/>
  <c r="X81" i="3" s="1"/>
  <c r="Y81" i="3" s="1"/>
  <c r="AP81" i="3" s="1"/>
  <c r="BI81" i="3" s="1"/>
  <c r="S81" i="3"/>
  <c r="R81" i="3"/>
  <c r="P81" i="3"/>
  <c r="Q81" i="3" s="1"/>
  <c r="M81" i="3"/>
  <c r="T80" i="3"/>
  <c r="BG80" i="3" s="1"/>
  <c r="S80" i="3"/>
  <c r="P80" i="3"/>
  <c r="Q80" i="3" s="1"/>
  <c r="M80" i="3"/>
  <c r="S79" i="3"/>
  <c r="P79" i="3"/>
  <c r="M79" i="3"/>
  <c r="S78" i="3"/>
  <c r="R78" i="3"/>
  <c r="P78" i="3"/>
  <c r="Q78" i="3" s="1"/>
  <c r="T78" i="3" s="1"/>
  <c r="BG78" i="3" s="1"/>
  <c r="X78" i="3" s="1"/>
  <c r="Y78" i="3" s="1"/>
  <c r="M78" i="3"/>
  <c r="AN77" i="3"/>
  <c r="AP77" i="3" s="1"/>
  <c r="BI77" i="3" s="1"/>
  <c r="T77" i="3"/>
  <c r="BG77" i="3" s="1"/>
  <c r="X77" i="3" s="1"/>
  <c r="Y77" i="3" s="1"/>
  <c r="S77" i="3"/>
  <c r="R77" i="3"/>
  <c r="P77" i="3"/>
  <c r="Q77" i="3" s="1"/>
  <c r="M77" i="3"/>
  <c r="T76" i="3"/>
  <c r="BG76" i="3" s="1"/>
  <c r="S76" i="3"/>
  <c r="P76" i="3"/>
  <c r="Q76" i="3" s="1"/>
  <c r="M76" i="3"/>
  <c r="S75" i="3"/>
  <c r="P75" i="3"/>
  <c r="M75" i="3"/>
  <c r="Y74" i="3"/>
  <c r="S74" i="3"/>
  <c r="R74" i="3"/>
  <c r="P74" i="3"/>
  <c r="Q74" i="3" s="1"/>
  <c r="T74" i="3" s="1"/>
  <c r="BG74" i="3" s="1"/>
  <c r="X74" i="3" s="1"/>
  <c r="M74" i="3"/>
  <c r="AP73" i="3"/>
  <c r="BI73" i="3" s="1"/>
  <c r="AN73" i="3"/>
  <c r="T73" i="3"/>
  <c r="BG73" i="3" s="1"/>
  <c r="X73" i="3" s="1"/>
  <c r="Y73" i="3" s="1"/>
  <c r="S73" i="3"/>
  <c r="R73" i="3"/>
  <c r="P73" i="3"/>
  <c r="Q73" i="3" s="1"/>
  <c r="M73" i="3"/>
  <c r="S72" i="3"/>
  <c r="P72" i="3"/>
  <c r="M72" i="3"/>
  <c r="T71" i="3"/>
  <c r="BG71" i="3" s="1"/>
  <c r="X71" i="3" s="1"/>
  <c r="Y71" i="3" s="1"/>
  <c r="S71" i="3"/>
  <c r="P71" i="3"/>
  <c r="Q71" i="3" s="1"/>
  <c r="M71" i="3"/>
  <c r="Y70" i="3"/>
  <c r="S70" i="3"/>
  <c r="R70" i="3"/>
  <c r="P70" i="3"/>
  <c r="Q70" i="3" s="1"/>
  <c r="T70" i="3" s="1"/>
  <c r="BG70" i="3" s="1"/>
  <c r="X70" i="3" s="1"/>
  <c r="M70" i="3"/>
  <c r="T69" i="3"/>
  <c r="BG69" i="3" s="1"/>
  <c r="X69" i="3" s="1"/>
  <c r="Y69" i="3" s="1"/>
  <c r="S69" i="3"/>
  <c r="R69" i="3"/>
  <c r="P69" i="3"/>
  <c r="Q69" i="3" s="1"/>
  <c r="M69" i="3"/>
  <c r="S68" i="3"/>
  <c r="P68" i="3"/>
  <c r="M68" i="3"/>
  <c r="S67" i="3"/>
  <c r="R67" i="3"/>
  <c r="P67" i="3"/>
  <c r="Q67" i="3" s="1"/>
  <c r="T67" i="3" s="1"/>
  <c r="BG67" i="3" s="1"/>
  <c r="M67" i="3"/>
  <c r="S66" i="3"/>
  <c r="P66" i="3"/>
  <c r="Q66" i="3" s="1"/>
  <c r="T66" i="3" s="1"/>
  <c r="BG66" i="3" s="1"/>
  <c r="X66" i="3" s="1"/>
  <c r="Y66" i="3" s="1"/>
  <c r="M66" i="3"/>
  <c r="AN65" i="3"/>
  <c r="AP65" i="3" s="1"/>
  <c r="BI65" i="3" s="1"/>
  <c r="T65" i="3"/>
  <c r="BG65" i="3" s="1"/>
  <c r="X65" i="3" s="1"/>
  <c r="Y65" i="3" s="1"/>
  <c r="S65" i="3"/>
  <c r="R65" i="3"/>
  <c r="P65" i="3"/>
  <c r="Q65" i="3" s="1"/>
  <c r="M65" i="3"/>
  <c r="S64" i="3"/>
  <c r="P64" i="3"/>
  <c r="M64" i="3"/>
  <c r="T63" i="3"/>
  <c r="BG63" i="3" s="1"/>
  <c r="X63" i="3" s="1"/>
  <c r="Y63" i="3" s="1"/>
  <c r="S63" i="3"/>
  <c r="P63" i="3"/>
  <c r="Q63" i="3" s="1"/>
  <c r="M63" i="3"/>
  <c r="Y62" i="3"/>
  <c r="S62" i="3"/>
  <c r="R62" i="3"/>
  <c r="P62" i="3"/>
  <c r="Q62" i="3" s="1"/>
  <c r="T62" i="3" s="1"/>
  <c r="BG62" i="3" s="1"/>
  <c r="X62" i="3" s="1"/>
  <c r="M62" i="3"/>
  <c r="T61" i="3"/>
  <c r="BG61" i="3" s="1"/>
  <c r="X61" i="3" s="1"/>
  <c r="Y61" i="3" s="1"/>
  <c r="S61" i="3"/>
  <c r="R61" i="3"/>
  <c r="P61" i="3"/>
  <c r="Q61" i="3" s="1"/>
  <c r="M61" i="3"/>
  <c r="S60" i="3"/>
  <c r="P60" i="3"/>
  <c r="M60" i="3"/>
  <c r="S59" i="3"/>
  <c r="R59" i="3"/>
  <c r="P59" i="3"/>
  <c r="Q59" i="3" s="1"/>
  <c r="T59" i="3" s="1"/>
  <c r="BG59" i="3" s="1"/>
  <c r="M59" i="3"/>
  <c r="S58" i="3"/>
  <c r="P58" i="3"/>
  <c r="M58" i="3"/>
  <c r="AN57" i="3"/>
  <c r="AP57" i="3" s="1"/>
  <c r="BI57" i="3" s="1"/>
  <c r="T57" i="3"/>
  <c r="BG57" i="3" s="1"/>
  <c r="X57" i="3" s="1"/>
  <c r="Y57" i="3" s="1"/>
  <c r="S57" i="3"/>
  <c r="R57" i="3"/>
  <c r="P57" i="3"/>
  <c r="Q57" i="3" s="1"/>
  <c r="M57" i="3"/>
  <c r="S56" i="3"/>
  <c r="P56" i="3"/>
  <c r="M56" i="3"/>
  <c r="T55" i="3"/>
  <c r="BG55" i="3" s="1"/>
  <c r="S55" i="3"/>
  <c r="P55" i="3"/>
  <c r="Q55" i="3" s="1"/>
  <c r="M55" i="3"/>
  <c r="Y54" i="3"/>
  <c r="S54" i="3"/>
  <c r="R54" i="3"/>
  <c r="P54" i="3"/>
  <c r="Q54" i="3" s="1"/>
  <c r="T54" i="3" s="1"/>
  <c r="BG54" i="3" s="1"/>
  <c r="X54" i="3" s="1"/>
  <c r="M54" i="3"/>
  <c r="T53" i="3"/>
  <c r="BG53" i="3" s="1"/>
  <c r="X53" i="3" s="1"/>
  <c r="Y53" i="3" s="1"/>
  <c r="S53" i="3"/>
  <c r="R53" i="3"/>
  <c r="P53" i="3"/>
  <c r="Q53" i="3" s="1"/>
  <c r="M53" i="3"/>
  <c r="S52" i="3"/>
  <c r="P52" i="3"/>
  <c r="M52" i="3"/>
  <c r="S51" i="3"/>
  <c r="P51" i="3"/>
  <c r="R51" i="3" s="1"/>
  <c r="M51" i="3"/>
  <c r="S50" i="3"/>
  <c r="R50" i="3"/>
  <c r="Q50" i="3"/>
  <c r="T50" i="3" s="1"/>
  <c r="BG50" i="3" s="1"/>
  <c r="P50" i="3"/>
  <c r="M50" i="3"/>
  <c r="X49" i="3"/>
  <c r="Y49" i="3" s="1"/>
  <c r="AP49" i="3" s="1"/>
  <c r="BI49" i="3" s="1"/>
  <c r="S49" i="3"/>
  <c r="R49" i="3"/>
  <c r="Q49" i="3"/>
  <c r="T49" i="3" s="1"/>
  <c r="BG49" i="3" s="1"/>
  <c r="AN49" i="3" s="1"/>
  <c r="P49" i="3"/>
  <c r="M49" i="3"/>
  <c r="S48" i="3"/>
  <c r="P48" i="3"/>
  <c r="M48" i="3"/>
  <c r="S47" i="3"/>
  <c r="P47" i="3"/>
  <c r="M47" i="3"/>
  <c r="S46" i="3"/>
  <c r="P46" i="3"/>
  <c r="M46" i="3"/>
  <c r="S45" i="3"/>
  <c r="P45" i="3"/>
  <c r="M45" i="3"/>
  <c r="S44" i="3"/>
  <c r="P44" i="3"/>
  <c r="M44" i="3"/>
  <c r="S43" i="3"/>
  <c r="P43" i="3"/>
  <c r="M43" i="3"/>
  <c r="S42" i="3"/>
  <c r="P42" i="3"/>
  <c r="M42" i="3"/>
  <c r="S41" i="3"/>
  <c r="P41" i="3"/>
  <c r="M41" i="3"/>
  <c r="S40" i="3"/>
  <c r="P40" i="3"/>
  <c r="M40" i="3"/>
  <c r="S39" i="3"/>
  <c r="P39" i="3"/>
  <c r="M39" i="3"/>
  <c r="S38" i="3"/>
  <c r="P38" i="3"/>
  <c r="M38" i="3"/>
  <c r="S37" i="3"/>
  <c r="P37" i="3"/>
  <c r="M37" i="3"/>
  <c r="S36" i="3"/>
  <c r="P36" i="3"/>
  <c r="M36" i="3"/>
  <c r="S35" i="3"/>
  <c r="P35" i="3"/>
  <c r="M35" i="3"/>
  <c r="S34" i="3"/>
  <c r="P34" i="3"/>
  <c r="M34" i="3"/>
  <c r="Y33" i="3"/>
  <c r="S33" i="3"/>
  <c r="P33" i="3"/>
  <c r="R33" i="3" s="1"/>
  <c r="M33" i="3"/>
  <c r="Y32" i="3"/>
  <c r="S32" i="3"/>
  <c r="R32" i="3"/>
  <c r="Q32" i="3"/>
  <c r="T32" i="3" s="1"/>
  <c r="BG32" i="3" s="1"/>
  <c r="AN32" i="3" s="1"/>
  <c r="AP32" i="3" s="1"/>
  <c r="BI32" i="3" s="1"/>
  <c r="P32" i="3"/>
  <c r="M32" i="3"/>
  <c r="Y31" i="3"/>
  <c r="S31" i="3"/>
  <c r="R31" i="3"/>
  <c r="Q31" i="3"/>
  <c r="T31" i="3" s="1"/>
  <c r="BG31" i="3" s="1"/>
  <c r="P31" i="3"/>
  <c r="M31" i="3"/>
  <c r="Y30" i="3"/>
  <c r="S30" i="3"/>
  <c r="P30" i="3"/>
  <c r="M30" i="3"/>
  <c r="Y29" i="3"/>
  <c r="S29" i="3"/>
  <c r="P29" i="3"/>
  <c r="R29" i="3" s="1"/>
  <c r="M29" i="3"/>
  <c r="Y28" i="3"/>
  <c r="S28" i="3"/>
  <c r="R28" i="3"/>
  <c r="Q28" i="3"/>
  <c r="P28" i="3"/>
  <c r="M28" i="3"/>
  <c r="Y27" i="3"/>
  <c r="S27" i="3"/>
  <c r="R27" i="3"/>
  <c r="Q27" i="3"/>
  <c r="T27" i="3" s="1"/>
  <c r="BG27" i="3" s="1"/>
  <c r="AN27" i="3" s="1"/>
  <c r="P27" i="3"/>
  <c r="M27" i="3"/>
  <c r="Y26" i="3"/>
  <c r="S26" i="3"/>
  <c r="P26" i="3"/>
  <c r="M26" i="3"/>
  <c r="Y25" i="3"/>
  <c r="S25" i="3"/>
  <c r="P25" i="3"/>
  <c r="R25" i="3" s="1"/>
  <c r="M25" i="3"/>
  <c r="Y24" i="3"/>
  <c r="S24" i="3"/>
  <c r="R24" i="3"/>
  <c r="Q24" i="3"/>
  <c r="T24" i="3" s="1"/>
  <c r="BG24" i="3" s="1"/>
  <c r="AN24" i="3" s="1"/>
  <c r="AP24" i="3" s="1"/>
  <c r="BI24" i="3" s="1"/>
  <c r="P24" i="3"/>
  <c r="M24" i="3"/>
  <c r="Y23" i="3"/>
  <c r="S23" i="3"/>
  <c r="R23" i="3"/>
  <c r="Q23" i="3"/>
  <c r="T23" i="3" s="1"/>
  <c r="BG23" i="3" s="1"/>
  <c r="P23" i="3"/>
  <c r="M23" i="3"/>
  <c r="Y22" i="3"/>
  <c r="S22" i="3"/>
  <c r="P22" i="3"/>
  <c r="M22" i="3"/>
  <c r="Y21" i="3"/>
  <c r="S21" i="3"/>
  <c r="P21" i="3"/>
  <c r="R21" i="3" s="1"/>
  <c r="M21" i="3"/>
  <c r="Y20" i="3"/>
  <c r="S20" i="3"/>
  <c r="R20" i="3"/>
  <c r="Q20" i="3"/>
  <c r="T20" i="3" s="1"/>
  <c r="BG20" i="3" s="1"/>
  <c r="AN20" i="3" s="1"/>
  <c r="AP20" i="3" s="1"/>
  <c r="BI20" i="3" s="1"/>
  <c r="P20" i="3"/>
  <c r="M20" i="3"/>
  <c r="Y19" i="3"/>
  <c r="S19" i="3"/>
  <c r="R19" i="3"/>
  <c r="Q19" i="3"/>
  <c r="T19" i="3" s="1"/>
  <c r="BG19" i="3" s="1"/>
  <c r="P19" i="3"/>
  <c r="M19" i="3"/>
  <c r="Y18" i="3"/>
  <c r="S18" i="3"/>
  <c r="P18" i="3"/>
  <c r="M18" i="3"/>
  <c r="Y17" i="3"/>
  <c r="S17" i="3"/>
  <c r="P17" i="3"/>
  <c r="R17" i="3" s="1"/>
  <c r="M17" i="3"/>
  <c r="Y16" i="3"/>
  <c r="S16" i="3"/>
  <c r="R16" i="3"/>
  <c r="Q16" i="3"/>
  <c r="T16" i="3" s="1"/>
  <c r="BG16" i="3" s="1"/>
  <c r="AN16" i="3" s="1"/>
  <c r="AP16" i="3" s="1"/>
  <c r="BI16" i="3" s="1"/>
  <c r="P16" i="3"/>
  <c r="M16" i="3"/>
  <c r="Y15" i="3"/>
  <c r="S15" i="3"/>
  <c r="R15" i="3"/>
  <c r="Q15" i="3"/>
  <c r="T15" i="3" s="1"/>
  <c r="BG15" i="3" s="1"/>
  <c r="P15" i="3"/>
  <c r="M15" i="3"/>
  <c r="Y14" i="3"/>
  <c r="S14" i="3"/>
  <c r="P14" i="3"/>
  <c r="M14" i="3"/>
  <c r="Y13" i="3"/>
  <c r="S13" i="3"/>
  <c r="P13" i="3"/>
  <c r="R13" i="3" s="1"/>
  <c r="M13" i="3"/>
  <c r="Y12" i="3"/>
  <c r="S12" i="3"/>
  <c r="R12" i="3"/>
  <c r="Q12" i="3"/>
  <c r="P12" i="3"/>
  <c r="M12" i="3"/>
  <c r="Y11" i="3"/>
  <c r="S11" i="3"/>
  <c r="R11" i="3"/>
  <c r="Q11" i="3"/>
  <c r="T11" i="3" s="1"/>
  <c r="BG11" i="3" s="1"/>
  <c r="AN11" i="3" s="1"/>
  <c r="P11" i="3"/>
  <c r="M11" i="3"/>
  <c r="Y10" i="3"/>
  <c r="S10" i="3"/>
  <c r="P10" i="3"/>
  <c r="M10" i="3"/>
  <c r="Y9" i="3"/>
  <c r="S9" i="3"/>
  <c r="P9" i="3"/>
  <c r="R9" i="3" s="1"/>
  <c r="M9" i="3"/>
  <c r="Y8" i="3"/>
  <c r="S8" i="3"/>
  <c r="R8" i="3"/>
  <c r="Q8" i="3"/>
  <c r="T8" i="3" s="1"/>
  <c r="BG8" i="3" s="1"/>
  <c r="AN8" i="3" s="1"/>
  <c r="AP8" i="3" s="1"/>
  <c r="BI8" i="3" s="1"/>
  <c r="P8" i="3"/>
  <c r="M8" i="3"/>
  <c r="Y7" i="3"/>
  <c r="S7" i="3"/>
  <c r="R7" i="3"/>
  <c r="Q7" i="3"/>
  <c r="T7" i="3" s="1"/>
  <c r="BG7" i="3" s="1"/>
  <c r="P7" i="3"/>
  <c r="M7" i="3"/>
  <c r="Y6" i="3"/>
  <c r="S6" i="3"/>
  <c r="P6" i="3"/>
  <c r="M6" i="3"/>
  <c r="Y5" i="3"/>
  <c r="S5" i="3"/>
  <c r="P5" i="3"/>
  <c r="R5" i="3" s="1"/>
  <c r="M5" i="3"/>
  <c r="O1" i="3"/>
  <c r="A1" i="3"/>
  <c r="BI54" i="2"/>
  <c r="AP54" i="2"/>
  <c r="Y54" i="2"/>
  <c r="S54" i="2"/>
  <c r="P54" i="2"/>
  <c r="AP53" i="2"/>
  <c r="BI53" i="2" s="1"/>
  <c r="Y53" i="2"/>
  <c r="S53" i="2"/>
  <c r="R53" i="2"/>
  <c r="Q53" i="2"/>
  <c r="P53" i="2"/>
  <c r="BI52" i="2"/>
  <c r="AP52" i="2"/>
  <c r="Y52" i="2"/>
  <c r="S52" i="2"/>
  <c r="P52" i="2"/>
  <c r="AP51" i="2"/>
  <c r="BI51" i="2" s="1"/>
  <c r="Y51" i="2"/>
  <c r="S51" i="2"/>
  <c r="R51" i="2"/>
  <c r="Q51" i="2"/>
  <c r="T51" i="2" s="1"/>
  <c r="BG51" i="2" s="1"/>
  <c r="AN51" i="2" s="1"/>
  <c r="P51" i="2"/>
  <c r="BI50" i="2"/>
  <c r="AP50" i="2"/>
  <c r="Y50" i="2"/>
  <c r="S50" i="2"/>
  <c r="P50" i="2"/>
  <c r="AP49" i="2"/>
  <c r="BI49" i="2" s="1"/>
  <c r="Y49" i="2"/>
  <c r="S49" i="2"/>
  <c r="R49" i="2"/>
  <c r="Q49" i="2"/>
  <c r="P49" i="2"/>
  <c r="BI48" i="2"/>
  <c r="AP48" i="2"/>
  <c r="Y48" i="2"/>
  <c r="S48" i="2"/>
  <c r="P48" i="2"/>
  <c r="AP47" i="2"/>
  <c r="BI47" i="2" s="1"/>
  <c r="Y47" i="2"/>
  <c r="S47" i="2"/>
  <c r="R47" i="2"/>
  <c r="Q47" i="2"/>
  <c r="T47" i="2" s="1"/>
  <c r="BG47" i="2" s="1"/>
  <c r="AN47" i="2" s="1"/>
  <c r="P47" i="2"/>
  <c r="BI46" i="2"/>
  <c r="AP46" i="2"/>
  <c r="Y46" i="2"/>
  <c r="S46" i="2"/>
  <c r="P46" i="2"/>
  <c r="AP45" i="2"/>
  <c r="BI45" i="2" s="1"/>
  <c r="Y45" i="2"/>
  <c r="S45" i="2"/>
  <c r="R45" i="2"/>
  <c r="Q45" i="2"/>
  <c r="P45" i="2"/>
  <c r="BI44" i="2"/>
  <c r="AP44" i="2"/>
  <c r="Y44" i="2"/>
  <c r="S44" i="2"/>
  <c r="P44" i="2"/>
  <c r="AP43" i="2"/>
  <c r="BI43" i="2" s="1"/>
  <c r="Y43" i="2"/>
  <c r="S43" i="2"/>
  <c r="R43" i="2"/>
  <c r="Q43" i="2"/>
  <c r="T43" i="2" s="1"/>
  <c r="BG43" i="2" s="1"/>
  <c r="AN43" i="2" s="1"/>
  <c r="P43" i="2"/>
  <c r="BI42" i="2"/>
  <c r="AP42" i="2"/>
  <c r="Y42" i="2"/>
  <c r="S42" i="2"/>
  <c r="P42" i="2"/>
  <c r="BI41" i="2"/>
  <c r="AP41" i="2"/>
  <c r="Y41" i="2"/>
  <c r="S41" i="2"/>
  <c r="R41" i="2"/>
  <c r="Q41" i="2"/>
  <c r="T41" i="2" s="1"/>
  <c r="BG41" i="2" s="1"/>
  <c r="AN41" i="2" s="1"/>
  <c r="P41" i="2"/>
  <c r="AP40" i="2"/>
  <c r="BI40" i="2" s="1"/>
  <c r="Y40" i="2"/>
  <c r="S40" i="2"/>
  <c r="P40" i="2"/>
  <c r="BI39" i="2"/>
  <c r="AP39" i="2"/>
  <c r="Y39" i="2"/>
  <c r="S39" i="2"/>
  <c r="R39" i="2"/>
  <c r="Q39" i="2"/>
  <c r="T39" i="2" s="1"/>
  <c r="BG39" i="2" s="1"/>
  <c r="AN39" i="2" s="1"/>
  <c r="P39" i="2"/>
  <c r="AP38" i="2"/>
  <c r="BI38" i="2" s="1"/>
  <c r="Y38" i="2"/>
  <c r="S38" i="2"/>
  <c r="P38" i="2"/>
  <c r="BI37" i="2"/>
  <c r="AP37" i="2"/>
  <c r="Y37" i="2"/>
  <c r="S37" i="2"/>
  <c r="R37" i="2"/>
  <c r="Q37" i="2"/>
  <c r="T37" i="2" s="1"/>
  <c r="BG37" i="2" s="1"/>
  <c r="AN37" i="2" s="1"/>
  <c r="P37" i="2"/>
  <c r="AP36" i="2"/>
  <c r="BI36" i="2" s="1"/>
  <c r="Y36" i="2"/>
  <c r="S36" i="2"/>
  <c r="P36" i="2"/>
  <c r="BI35" i="2"/>
  <c r="AP35" i="2"/>
  <c r="Y35" i="2"/>
  <c r="S35" i="2"/>
  <c r="R35" i="2"/>
  <c r="Q35" i="2"/>
  <c r="T35" i="2" s="1"/>
  <c r="BG35" i="2" s="1"/>
  <c r="AN35" i="2" s="1"/>
  <c r="P35" i="2"/>
  <c r="AP34" i="2"/>
  <c r="BI34" i="2" s="1"/>
  <c r="Y34" i="2"/>
  <c r="S34" i="2"/>
  <c r="P34" i="2"/>
  <c r="BI33" i="2"/>
  <c r="AP33" i="2"/>
  <c r="Y33" i="2"/>
  <c r="S33" i="2"/>
  <c r="R33" i="2"/>
  <c r="Q33" i="2"/>
  <c r="T33" i="2" s="1"/>
  <c r="BG33" i="2" s="1"/>
  <c r="AN33" i="2" s="1"/>
  <c r="P33" i="2"/>
  <c r="AP32" i="2"/>
  <c r="BI32" i="2" s="1"/>
  <c r="Y32" i="2"/>
  <c r="S32" i="2"/>
  <c r="P32" i="2"/>
  <c r="BI31" i="2"/>
  <c r="AP31" i="2"/>
  <c r="Y31" i="2"/>
  <c r="S31" i="2"/>
  <c r="R31" i="2"/>
  <c r="Q31" i="2"/>
  <c r="T31" i="2" s="1"/>
  <c r="BG31" i="2" s="1"/>
  <c r="AN31" i="2" s="1"/>
  <c r="P31" i="2"/>
  <c r="AP30" i="2"/>
  <c r="BI30" i="2" s="1"/>
  <c r="Y30" i="2"/>
  <c r="S30" i="2"/>
  <c r="P30" i="2"/>
  <c r="BI29" i="2"/>
  <c r="AP29" i="2"/>
  <c r="Y29" i="2"/>
  <c r="S29" i="2"/>
  <c r="R29" i="2"/>
  <c r="Q29" i="2"/>
  <c r="T29" i="2" s="1"/>
  <c r="BG29" i="2" s="1"/>
  <c r="AN29" i="2" s="1"/>
  <c r="P29" i="2"/>
  <c r="AP28" i="2"/>
  <c r="BI28" i="2" s="1"/>
  <c r="Y28" i="2"/>
  <c r="S28" i="2"/>
  <c r="P28" i="2"/>
  <c r="BI27" i="2"/>
  <c r="AP27" i="2"/>
  <c r="Y27" i="2"/>
  <c r="S27" i="2"/>
  <c r="R27" i="2"/>
  <c r="Q27" i="2"/>
  <c r="T27" i="2" s="1"/>
  <c r="BG27" i="2" s="1"/>
  <c r="AN27" i="2" s="1"/>
  <c r="P27" i="2"/>
  <c r="AP26" i="2"/>
  <c r="BI26" i="2" s="1"/>
  <c r="Y26" i="2"/>
  <c r="S26" i="2"/>
  <c r="P26" i="2"/>
  <c r="BI25" i="2"/>
  <c r="AP25" i="2"/>
  <c r="Y25" i="2"/>
  <c r="S25" i="2"/>
  <c r="R25" i="2"/>
  <c r="Q25" i="2"/>
  <c r="T25" i="2" s="1"/>
  <c r="BG25" i="2" s="1"/>
  <c r="AN25" i="2" s="1"/>
  <c r="P25" i="2"/>
  <c r="AP24" i="2"/>
  <c r="BI24" i="2" s="1"/>
  <c r="Y24" i="2"/>
  <c r="S24" i="2"/>
  <c r="P24" i="2"/>
  <c r="BI23" i="2"/>
  <c r="AP23" i="2"/>
  <c r="Y23" i="2"/>
  <c r="S23" i="2"/>
  <c r="R23" i="2"/>
  <c r="Q23" i="2"/>
  <c r="T23" i="2" s="1"/>
  <c r="BG23" i="2" s="1"/>
  <c r="AN23" i="2" s="1"/>
  <c r="P23" i="2"/>
  <c r="AP22" i="2"/>
  <c r="BI22" i="2" s="1"/>
  <c r="Y22" i="2"/>
  <c r="S22" i="2"/>
  <c r="P22" i="2"/>
  <c r="BI21" i="2"/>
  <c r="AP21" i="2"/>
  <c r="Y21" i="2"/>
  <c r="S21" i="2"/>
  <c r="R21" i="2"/>
  <c r="Q21" i="2"/>
  <c r="T21" i="2" s="1"/>
  <c r="BG21" i="2" s="1"/>
  <c r="AN21" i="2" s="1"/>
  <c r="P21" i="2"/>
  <c r="AP20" i="2"/>
  <c r="BI20" i="2" s="1"/>
  <c r="Y20" i="2"/>
  <c r="S20" i="2"/>
  <c r="P20" i="2"/>
  <c r="BI19" i="2"/>
  <c r="AP19" i="2"/>
  <c r="Y19" i="2"/>
  <c r="S19" i="2"/>
  <c r="R19" i="2"/>
  <c r="Q19" i="2"/>
  <c r="T19" i="2" s="1"/>
  <c r="BG19" i="2" s="1"/>
  <c r="AN19" i="2" s="1"/>
  <c r="P19" i="2"/>
  <c r="AP18" i="2"/>
  <c r="BI18" i="2" s="1"/>
  <c r="Y18" i="2"/>
  <c r="S18" i="2"/>
  <c r="P18" i="2"/>
  <c r="BI17" i="2"/>
  <c r="AP17" i="2"/>
  <c r="Y17" i="2"/>
  <c r="S17" i="2"/>
  <c r="R17" i="2"/>
  <c r="Q17" i="2"/>
  <c r="T17" i="2" s="1"/>
  <c r="BG17" i="2" s="1"/>
  <c r="AN17" i="2" s="1"/>
  <c r="P17" i="2"/>
  <c r="AP16" i="2"/>
  <c r="BI16" i="2" s="1"/>
  <c r="Y16" i="2"/>
  <c r="S16" i="2"/>
  <c r="P16" i="2"/>
  <c r="BI15" i="2"/>
  <c r="AP15" i="2"/>
  <c r="Y15" i="2"/>
  <c r="S15" i="2"/>
  <c r="R15" i="2"/>
  <c r="Q15" i="2"/>
  <c r="T15" i="2" s="1"/>
  <c r="BG15" i="2" s="1"/>
  <c r="AN15" i="2" s="1"/>
  <c r="P15" i="2"/>
  <c r="AP14" i="2"/>
  <c r="BI14" i="2" s="1"/>
  <c r="Y14" i="2"/>
  <c r="S14" i="2"/>
  <c r="P14" i="2"/>
  <c r="BI13" i="2"/>
  <c r="AP13" i="2"/>
  <c r="Y13" i="2"/>
  <c r="S13" i="2"/>
  <c r="R13" i="2"/>
  <c r="Q13" i="2"/>
  <c r="T13" i="2" s="1"/>
  <c r="BG13" i="2" s="1"/>
  <c r="AN13" i="2" s="1"/>
  <c r="P13" i="2"/>
  <c r="AP12" i="2"/>
  <c r="BI12" i="2" s="1"/>
  <c r="Y12" i="2"/>
  <c r="S12" i="2"/>
  <c r="P12" i="2"/>
  <c r="BI11" i="2"/>
  <c r="AP11" i="2"/>
  <c r="Y11" i="2"/>
  <c r="S11" i="2"/>
  <c r="R11" i="2"/>
  <c r="Q11" i="2"/>
  <c r="T11" i="2" s="1"/>
  <c r="BG11" i="2" s="1"/>
  <c r="AN11" i="2" s="1"/>
  <c r="P11" i="2"/>
  <c r="AP10" i="2"/>
  <c r="BI10" i="2" s="1"/>
  <c r="Y10" i="2"/>
  <c r="S10" i="2"/>
  <c r="P10" i="2"/>
  <c r="BI9" i="2"/>
  <c r="AP9" i="2"/>
  <c r="Y9" i="2"/>
  <c r="S9" i="2"/>
  <c r="R9" i="2"/>
  <c r="Q9" i="2"/>
  <c r="T9" i="2" s="1"/>
  <c r="BG9" i="2" s="1"/>
  <c r="AN9" i="2" s="1"/>
  <c r="P9" i="2"/>
  <c r="AP8" i="2"/>
  <c r="BI8" i="2" s="1"/>
  <c r="Y8" i="2"/>
  <c r="S8" i="2"/>
  <c r="P8" i="2"/>
  <c r="BI7" i="2"/>
  <c r="AP7" i="2"/>
  <c r="Y7" i="2"/>
  <c r="S7" i="2"/>
  <c r="R7" i="2"/>
  <c r="Q7" i="2"/>
  <c r="T7" i="2" s="1"/>
  <c r="BG7" i="2" s="1"/>
  <c r="AN7" i="2" s="1"/>
  <c r="P7" i="2"/>
  <c r="AP6" i="2"/>
  <c r="BI6" i="2" s="1"/>
  <c r="Y6" i="2"/>
  <c r="S6" i="2"/>
  <c r="P6" i="2"/>
  <c r="BI5" i="2"/>
  <c r="G6" i="6" s="1"/>
  <c r="AP5" i="2"/>
  <c r="Y5" i="2"/>
  <c r="D6" i="6" s="1"/>
  <c r="S5" i="2"/>
  <c r="R5" i="2"/>
  <c r="Q5" i="2"/>
  <c r="T5" i="2" s="1"/>
  <c r="BG5" i="2" s="1"/>
  <c r="AN5" i="2" s="1"/>
  <c r="P5" i="2"/>
  <c r="R34" i="2" l="1"/>
  <c r="Q34" i="2"/>
  <c r="T34" i="2" s="1"/>
  <c r="BG34" i="2" s="1"/>
  <c r="AN34" i="2" s="1"/>
  <c r="R38" i="2"/>
  <c r="Q38" i="2"/>
  <c r="T38" i="2" s="1"/>
  <c r="BG38" i="2" s="1"/>
  <c r="AN38" i="2" s="1"/>
  <c r="R42" i="2"/>
  <c r="Q42" i="2"/>
  <c r="T42" i="2" s="1"/>
  <c r="BG42" i="2" s="1"/>
  <c r="AN42" i="2" s="1"/>
  <c r="R46" i="2"/>
  <c r="Q46" i="2"/>
  <c r="T46" i="2" s="1"/>
  <c r="BG46" i="2" s="1"/>
  <c r="AN46" i="2" s="1"/>
  <c r="R50" i="2"/>
  <c r="Q50" i="2"/>
  <c r="T50" i="2" s="1"/>
  <c r="BG50" i="2" s="1"/>
  <c r="AN50" i="2" s="1"/>
  <c r="R54" i="2"/>
  <c r="Q54" i="2"/>
  <c r="T54" i="2" s="1"/>
  <c r="BG54" i="2" s="1"/>
  <c r="AN54" i="2" s="1"/>
  <c r="R10" i="3"/>
  <c r="Q10" i="3"/>
  <c r="T10" i="3" s="1"/>
  <c r="BG10" i="3" s="1"/>
  <c r="AN10" i="3" s="1"/>
  <c r="AP10" i="3" s="1"/>
  <c r="BI10" i="3" s="1"/>
  <c r="AN15" i="3"/>
  <c r="R26" i="3"/>
  <c r="Q26" i="3"/>
  <c r="AN31" i="3"/>
  <c r="AP31" i="3" s="1"/>
  <c r="BI31" i="3" s="1"/>
  <c r="R36" i="3"/>
  <c r="Q36" i="3"/>
  <c r="T36" i="3" s="1"/>
  <c r="BG36" i="3" s="1"/>
  <c r="R40" i="3"/>
  <c r="Q40" i="3"/>
  <c r="T40" i="3" s="1"/>
  <c r="BG40" i="3" s="1"/>
  <c r="R44" i="3"/>
  <c r="Q44" i="3"/>
  <c r="T44" i="3" s="1"/>
  <c r="BG44" i="3" s="1"/>
  <c r="R48" i="3"/>
  <c r="Q48" i="3"/>
  <c r="T48" i="3" s="1"/>
  <c r="BG48" i="3" s="1"/>
  <c r="AP54" i="3"/>
  <c r="BI54" i="3" s="1"/>
  <c r="X55" i="3"/>
  <c r="Y55" i="3" s="1"/>
  <c r="AN55" i="3"/>
  <c r="Q58" i="3"/>
  <c r="T58" i="3" s="1"/>
  <c r="BG58" i="3" s="1"/>
  <c r="R58" i="3"/>
  <c r="X67" i="3"/>
  <c r="Y67" i="3" s="1"/>
  <c r="AN67" i="3"/>
  <c r="R6" i="3"/>
  <c r="Q6" i="3"/>
  <c r="AP15" i="3"/>
  <c r="BI15" i="3" s="1"/>
  <c r="R6" i="2"/>
  <c r="Q6" i="2"/>
  <c r="T6" i="2" s="1"/>
  <c r="BG6" i="2" s="1"/>
  <c r="AN6" i="2" s="1"/>
  <c r="R14" i="2"/>
  <c r="Q14" i="2"/>
  <c r="T14" i="2" s="1"/>
  <c r="BG14" i="2" s="1"/>
  <c r="AN14" i="2" s="1"/>
  <c r="R22" i="2"/>
  <c r="Q22" i="2"/>
  <c r="T22" i="2" s="1"/>
  <c r="BG22" i="2" s="1"/>
  <c r="AN22" i="2" s="1"/>
  <c r="R14" i="3"/>
  <c r="Q14" i="3"/>
  <c r="AN19" i="3"/>
  <c r="AP19" i="3" s="1"/>
  <c r="BI19" i="3" s="1"/>
  <c r="R30" i="3"/>
  <c r="Q30" i="3"/>
  <c r="T30" i="3" s="1"/>
  <c r="BG30" i="3" s="1"/>
  <c r="AN30" i="3" s="1"/>
  <c r="AP30" i="3" s="1"/>
  <c r="BI30" i="3" s="1"/>
  <c r="R37" i="3"/>
  <c r="Q37" i="3"/>
  <c r="T37" i="3" s="1"/>
  <c r="BG37" i="3" s="1"/>
  <c r="R41" i="3"/>
  <c r="Q41" i="3"/>
  <c r="T41" i="3" s="1"/>
  <c r="BG41" i="3" s="1"/>
  <c r="R45" i="3"/>
  <c r="Q45" i="3"/>
  <c r="T45" i="3" s="1"/>
  <c r="BG45" i="3" s="1"/>
  <c r="AN50" i="3"/>
  <c r="X50" i="3"/>
  <c r="Y50" i="3" s="1"/>
  <c r="AP50" i="3" s="1"/>
  <c r="BI50" i="3" s="1"/>
  <c r="AP66" i="3"/>
  <c r="BI66" i="3" s="1"/>
  <c r="R22" i="3"/>
  <c r="Q22" i="3"/>
  <c r="T22" i="3" s="1"/>
  <c r="BG22" i="3" s="1"/>
  <c r="AN22" i="3" s="1"/>
  <c r="AP22" i="3" s="1"/>
  <c r="BI22" i="3" s="1"/>
  <c r="R35" i="3"/>
  <c r="Q35" i="3"/>
  <c r="R39" i="3"/>
  <c r="Q39" i="3"/>
  <c r="T39" i="3" s="1"/>
  <c r="BG39" i="3" s="1"/>
  <c r="R43" i="3"/>
  <c r="Q43" i="3"/>
  <c r="T43" i="3" s="1"/>
  <c r="BG43" i="3" s="1"/>
  <c r="R47" i="3"/>
  <c r="Q47" i="3"/>
  <c r="T47" i="3" s="1"/>
  <c r="BG47" i="3" s="1"/>
  <c r="X59" i="3"/>
  <c r="Y59" i="3" s="1"/>
  <c r="AP59" i="3" s="1"/>
  <c r="BI59" i="3" s="1"/>
  <c r="AN59" i="3"/>
  <c r="R10" i="2"/>
  <c r="Q10" i="2"/>
  <c r="R18" i="2"/>
  <c r="Q18" i="2"/>
  <c r="R26" i="2"/>
  <c r="Q26" i="2"/>
  <c r="R30" i="2"/>
  <c r="Q30" i="2"/>
  <c r="R8" i="2"/>
  <c r="Q8" i="2"/>
  <c r="R12" i="2"/>
  <c r="Q12" i="2"/>
  <c r="R16" i="2"/>
  <c r="Q16" i="2"/>
  <c r="R20" i="2"/>
  <c r="Q20" i="2"/>
  <c r="R24" i="2"/>
  <c r="Q24" i="2"/>
  <c r="R28" i="2"/>
  <c r="Q28" i="2"/>
  <c r="R32" i="2"/>
  <c r="Q32" i="2"/>
  <c r="R36" i="2"/>
  <c r="Q36" i="2"/>
  <c r="R40" i="2"/>
  <c r="Q40" i="2"/>
  <c r="R44" i="2"/>
  <c r="Q44" i="2"/>
  <c r="T45" i="2"/>
  <c r="BG45" i="2" s="1"/>
  <c r="AN45" i="2" s="1"/>
  <c r="R48" i="2"/>
  <c r="Q48" i="2"/>
  <c r="T48" i="2" s="1"/>
  <c r="BG48" i="2" s="1"/>
  <c r="AN48" i="2" s="1"/>
  <c r="T49" i="2"/>
  <c r="BG49" i="2" s="1"/>
  <c r="AN49" i="2" s="1"/>
  <c r="R52" i="2"/>
  <c r="Q52" i="2"/>
  <c r="T52" i="2" s="1"/>
  <c r="BG52" i="2" s="1"/>
  <c r="AN52" i="2" s="1"/>
  <c r="T53" i="2"/>
  <c r="BG53" i="2" s="1"/>
  <c r="AN53" i="2" s="1"/>
  <c r="AN7" i="3"/>
  <c r="AP7" i="3" s="1"/>
  <c r="BI7" i="3" s="1"/>
  <c r="AP11" i="3"/>
  <c r="BI11" i="3" s="1"/>
  <c r="T12" i="3"/>
  <c r="BG12" i="3" s="1"/>
  <c r="AN12" i="3" s="1"/>
  <c r="AP12" i="3" s="1"/>
  <c r="BI12" i="3" s="1"/>
  <c r="R18" i="3"/>
  <c r="Q18" i="3"/>
  <c r="T18" i="3" s="1"/>
  <c r="BG18" i="3" s="1"/>
  <c r="AN18" i="3" s="1"/>
  <c r="AP18" i="3" s="1"/>
  <c r="BI18" i="3" s="1"/>
  <c r="AN23" i="3"/>
  <c r="AP23" i="3" s="1"/>
  <c r="BI23" i="3" s="1"/>
  <c r="AP27" i="3"/>
  <c r="BI27" i="3" s="1"/>
  <c r="T28" i="3"/>
  <c r="BG28" i="3" s="1"/>
  <c r="AN28" i="3" s="1"/>
  <c r="AP28" i="3" s="1"/>
  <c r="BI28" i="3" s="1"/>
  <c r="R34" i="3"/>
  <c r="Q34" i="3"/>
  <c r="T34" i="3" s="1"/>
  <c r="BG34" i="3" s="1"/>
  <c r="R38" i="3"/>
  <c r="Q38" i="3"/>
  <c r="T38" i="3" s="1"/>
  <c r="BG38" i="3" s="1"/>
  <c r="R42" i="3"/>
  <c r="Q42" i="3"/>
  <c r="T42" i="3" s="1"/>
  <c r="BG42" i="3" s="1"/>
  <c r="R46" i="3"/>
  <c r="Q46" i="3"/>
  <c r="T46" i="3" s="1"/>
  <c r="BG46" i="3" s="1"/>
  <c r="R52" i="3"/>
  <c r="Q52" i="3"/>
  <c r="T52" i="3" s="1"/>
  <c r="BG52" i="3" s="1"/>
  <c r="AP69" i="3"/>
  <c r="BI69" i="3" s="1"/>
  <c r="X133" i="3"/>
  <c r="Y133" i="3" s="1"/>
  <c r="AP133" i="3" s="1"/>
  <c r="BI133" i="3" s="1"/>
  <c r="AN133" i="3"/>
  <c r="Q75" i="3"/>
  <c r="T75" i="3" s="1"/>
  <c r="BG75" i="3" s="1"/>
  <c r="R75" i="3"/>
  <c r="AN140" i="3"/>
  <c r="X140" i="3"/>
  <c r="Y140" i="3" s="1"/>
  <c r="F6" i="6"/>
  <c r="Q56" i="3"/>
  <c r="T56" i="3" s="1"/>
  <c r="BG56" i="3" s="1"/>
  <c r="R56" i="3"/>
  <c r="Q64" i="3"/>
  <c r="T64" i="3" s="1"/>
  <c r="BG64" i="3" s="1"/>
  <c r="R64" i="3"/>
  <c r="R66" i="3"/>
  <c r="Q72" i="3"/>
  <c r="T72" i="3" s="1"/>
  <c r="BG72" i="3" s="1"/>
  <c r="R72" i="3"/>
  <c r="AP74" i="3"/>
  <c r="BI74" i="3" s="1"/>
  <c r="Q79" i="3"/>
  <c r="T79" i="3" s="1"/>
  <c r="BG79" i="3" s="1"/>
  <c r="R79" i="3"/>
  <c r="X80" i="3"/>
  <c r="Y80" i="3" s="1"/>
  <c r="AN80" i="3"/>
  <c r="R82" i="3"/>
  <c r="AN86" i="3"/>
  <c r="AP86" i="3" s="1"/>
  <c r="BI86" i="3" s="1"/>
  <c r="AP90" i="3"/>
  <c r="BI90" i="3" s="1"/>
  <c r="AP102" i="3"/>
  <c r="BI102" i="3" s="1"/>
  <c r="AP105" i="3"/>
  <c r="BI105" i="3" s="1"/>
  <c r="X141" i="3"/>
  <c r="Y141" i="3" s="1"/>
  <c r="AN141" i="3"/>
  <c r="X157" i="3"/>
  <c r="Y157" i="3" s="1"/>
  <c r="AN157" i="3"/>
  <c r="X198" i="3"/>
  <c r="Y198" i="3" s="1"/>
  <c r="AN198" i="3"/>
  <c r="X230" i="3"/>
  <c r="Y230" i="3" s="1"/>
  <c r="AN230" i="3"/>
  <c r="AN66" i="3"/>
  <c r="X76" i="3"/>
  <c r="Y76" i="3" s="1"/>
  <c r="AP76" i="3" s="1"/>
  <c r="BI76" i="3" s="1"/>
  <c r="AN76" i="3"/>
  <c r="AN82" i="3"/>
  <c r="AP82" i="3" s="1"/>
  <c r="BI82" i="3" s="1"/>
  <c r="Q91" i="3"/>
  <c r="T91" i="3" s="1"/>
  <c r="BG91" i="3" s="1"/>
  <c r="R91" i="3"/>
  <c r="X92" i="3"/>
  <c r="Y92" i="3" s="1"/>
  <c r="AP92" i="3" s="1"/>
  <c r="BI92" i="3" s="1"/>
  <c r="AN92" i="3"/>
  <c r="AN97" i="3"/>
  <c r="AP97" i="3" s="1"/>
  <c r="BI97" i="3" s="1"/>
  <c r="AP106" i="3"/>
  <c r="BI106" i="3" s="1"/>
  <c r="AP113" i="3"/>
  <c r="BI113" i="3" s="1"/>
  <c r="AN156" i="3"/>
  <c r="X156" i="3"/>
  <c r="Y156" i="3" s="1"/>
  <c r="AP156" i="3" s="1"/>
  <c r="BI156" i="3" s="1"/>
  <c r="X73" i="4"/>
  <c r="Y73" i="4" s="1"/>
  <c r="AN73" i="4"/>
  <c r="X25" i="5"/>
  <c r="Y25" i="5" s="1"/>
  <c r="AP25" i="5" s="1"/>
  <c r="BI25" i="5" s="1"/>
  <c r="AN25" i="5"/>
  <c r="X29" i="5"/>
  <c r="Y29" i="5" s="1"/>
  <c r="AP29" i="5" s="1"/>
  <c r="BI29" i="5" s="1"/>
  <c r="AN29" i="5"/>
  <c r="X33" i="5"/>
  <c r="Y33" i="5" s="1"/>
  <c r="AP33" i="5" s="1"/>
  <c r="BI33" i="5" s="1"/>
  <c r="AN33" i="5"/>
  <c r="X37" i="5"/>
  <c r="Y37" i="5" s="1"/>
  <c r="AP37" i="5" s="1"/>
  <c r="BI37" i="5" s="1"/>
  <c r="AN37" i="5"/>
  <c r="X41" i="5"/>
  <c r="Y41" i="5" s="1"/>
  <c r="AP41" i="5" s="1"/>
  <c r="BI41" i="5" s="1"/>
  <c r="AN41" i="5"/>
  <c r="AN45" i="5"/>
  <c r="X45" i="5"/>
  <c r="Y45" i="5" s="1"/>
  <c r="AN49" i="5"/>
  <c r="X49" i="5"/>
  <c r="Y49" i="5" s="1"/>
  <c r="AN53" i="5"/>
  <c r="X53" i="5"/>
  <c r="Y53" i="5" s="1"/>
  <c r="AN57" i="5"/>
  <c r="X57" i="5"/>
  <c r="Y57" i="5" s="1"/>
  <c r="AN61" i="5"/>
  <c r="X61" i="5"/>
  <c r="Y61" i="5" s="1"/>
  <c r="AN65" i="5"/>
  <c r="X65" i="5"/>
  <c r="Y65" i="5" s="1"/>
  <c r="Q5" i="3"/>
  <c r="T5" i="3" s="1"/>
  <c r="BG5" i="3" s="1"/>
  <c r="AN5" i="3" s="1"/>
  <c r="Q9" i="3"/>
  <c r="T9" i="3" s="1"/>
  <c r="BG9" i="3" s="1"/>
  <c r="AN9" i="3" s="1"/>
  <c r="AP9" i="3" s="1"/>
  <c r="BI9" i="3" s="1"/>
  <c r="Q13" i="3"/>
  <c r="T13" i="3" s="1"/>
  <c r="BG13" i="3" s="1"/>
  <c r="AN13" i="3" s="1"/>
  <c r="AP13" i="3" s="1"/>
  <c r="BI13" i="3" s="1"/>
  <c r="Q17" i="3"/>
  <c r="T17" i="3" s="1"/>
  <c r="BG17" i="3" s="1"/>
  <c r="AN17" i="3" s="1"/>
  <c r="AP17" i="3" s="1"/>
  <c r="BI17" i="3" s="1"/>
  <c r="Q21" i="3"/>
  <c r="T21" i="3" s="1"/>
  <c r="BG21" i="3" s="1"/>
  <c r="AN21" i="3" s="1"/>
  <c r="AP21" i="3" s="1"/>
  <c r="BI21" i="3" s="1"/>
  <c r="Q25" i="3"/>
  <c r="T25" i="3" s="1"/>
  <c r="BG25" i="3" s="1"/>
  <c r="AN25" i="3" s="1"/>
  <c r="AP25" i="3" s="1"/>
  <c r="BI25" i="3" s="1"/>
  <c r="Q29" i="3"/>
  <c r="T29" i="3" s="1"/>
  <c r="BG29" i="3" s="1"/>
  <c r="AN29" i="3" s="1"/>
  <c r="AP29" i="3" s="1"/>
  <c r="BI29" i="3" s="1"/>
  <c r="Q33" i="3"/>
  <c r="T33" i="3" s="1"/>
  <c r="BG33" i="3" s="1"/>
  <c r="AN33" i="3" s="1"/>
  <c r="AP33" i="3" s="1"/>
  <c r="BI33" i="3" s="1"/>
  <c r="Q51" i="3"/>
  <c r="T51" i="3" s="1"/>
  <c r="BG51" i="3" s="1"/>
  <c r="AN53" i="3"/>
  <c r="AP53" i="3" s="1"/>
  <c r="BI53" i="3" s="1"/>
  <c r="AN54" i="3"/>
  <c r="R55" i="3"/>
  <c r="AN61" i="3"/>
  <c r="AP61" i="3" s="1"/>
  <c r="BI61" i="3" s="1"/>
  <c r="AN62" i="3"/>
  <c r="AP62" i="3" s="1"/>
  <c r="BI62" i="3" s="1"/>
  <c r="R63" i="3"/>
  <c r="AN63" i="3"/>
  <c r="AP63" i="3" s="1"/>
  <c r="BI63" i="3" s="1"/>
  <c r="AN69" i="3"/>
  <c r="AN70" i="3"/>
  <c r="AP70" i="3" s="1"/>
  <c r="BI70" i="3" s="1"/>
  <c r="R71" i="3"/>
  <c r="AN71" i="3"/>
  <c r="AP71" i="3" s="1"/>
  <c r="BI71" i="3" s="1"/>
  <c r="AN74" i="3"/>
  <c r="Q83" i="3"/>
  <c r="T83" i="3" s="1"/>
  <c r="BG83" i="3" s="1"/>
  <c r="R83" i="3"/>
  <c r="X84" i="3"/>
  <c r="Y84" i="3" s="1"/>
  <c r="AP84" i="3" s="1"/>
  <c r="BI84" i="3" s="1"/>
  <c r="AN84" i="3"/>
  <c r="R86" i="3"/>
  <c r="AN90" i="3"/>
  <c r="AP98" i="3"/>
  <c r="BI98" i="3" s="1"/>
  <c r="AN105" i="3"/>
  <c r="AN148" i="3"/>
  <c r="X148" i="3"/>
  <c r="Y148" i="3" s="1"/>
  <c r="AP148" i="3" s="1"/>
  <c r="BI148" i="3" s="1"/>
  <c r="X35" i="4"/>
  <c r="Y35" i="4" s="1"/>
  <c r="AN35" i="4"/>
  <c r="Q60" i="3"/>
  <c r="T60" i="3" s="1"/>
  <c r="BG60" i="3" s="1"/>
  <c r="R60" i="3"/>
  <c r="Q68" i="3"/>
  <c r="T68" i="3" s="1"/>
  <c r="BG68" i="3" s="1"/>
  <c r="R68" i="3"/>
  <c r="AN78" i="3"/>
  <c r="AP78" i="3" s="1"/>
  <c r="BI78" i="3" s="1"/>
  <c r="Q87" i="3"/>
  <c r="T87" i="3" s="1"/>
  <c r="BG87" i="3" s="1"/>
  <c r="R87" i="3"/>
  <c r="X88" i="3"/>
  <c r="Y88" i="3" s="1"/>
  <c r="AP88" i="3" s="1"/>
  <c r="BI88" i="3" s="1"/>
  <c r="AN88" i="3"/>
  <c r="R90" i="3"/>
  <c r="AP94" i="3"/>
  <c r="BI94" i="3" s="1"/>
  <c r="AN101" i="3"/>
  <c r="AP101" i="3" s="1"/>
  <c r="BI101" i="3" s="1"/>
  <c r="AN106" i="3"/>
  <c r="AN109" i="3"/>
  <c r="AP109" i="3" s="1"/>
  <c r="BI109" i="3" s="1"/>
  <c r="AN113" i="3"/>
  <c r="AN117" i="3"/>
  <c r="AP117" i="3" s="1"/>
  <c r="BI117" i="3" s="1"/>
  <c r="AN121" i="3"/>
  <c r="AP121" i="3" s="1"/>
  <c r="BI121" i="3" s="1"/>
  <c r="AN125" i="3"/>
  <c r="AP125" i="3" s="1"/>
  <c r="BI125" i="3" s="1"/>
  <c r="AN129" i="3"/>
  <c r="AP129" i="3" s="1"/>
  <c r="BI129" i="3" s="1"/>
  <c r="X149" i="3"/>
  <c r="Y149" i="3" s="1"/>
  <c r="AP149" i="3" s="1"/>
  <c r="BI149" i="3" s="1"/>
  <c r="AN149" i="3"/>
  <c r="AP179" i="3"/>
  <c r="BI179" i="3" s="1"/>
  <c r="X181" i="3"/>
  <c r="Y181" i="3" s="1"/>
  <c r="AN181" i="3"/>
  <c r="X213" i="3"/>
  <c r="Y213" i="3" s="1"/>
  <c r="AP213" i="3" s="1"/>
  <c r="BI213" i="3" s="1"/>
  <c r="AN213" i="3"/>
  <c r="AP17" i="4"/>
  <c r="BI17" i="4" s="1"/>
  <c r="AN96" i="3"/>
  <c r="AP96" i="3" s="1"/>
  <c r="BI96" i="3" s="1"/>
  <c r="AP99" i="3"/>
  <c r="BI99" i="3" s="1"/>
  <c r="AN100" i="3"/>
  <c r="AP100" i="3" s="1"/>
  <c r="BI100" i="3" s="1"/>
  <c r="AN104" i="3"/>
  <c r="AP104" i="3" s="1"/>
  <c r="BI104" i="3" s="1"/>
  <c r="AN108" i="3"/>
  <c r="AP108" i="3" s="1"/>
  <c r="BI108" i="3" s="1"/>
  <c r="AN112" i="3"/>
  <c r="AP112" i="3" s="1"/>
  <c r="BI112" i="3" s="1"/>
  <c r="AP115" i="3"/>
  <c r="BI115" i="3" s="1"/>
  <c r="AN116" i="3"/>
  <c r="AP116" i="3" s="1"/>
  <c r="BI116" i="3" s="1"/>
  <c r="AN120" i="3"/>
  <c r="AP120" i="3" s="1"/>
  <c r="BI120" i="3" s="1"/>
  <c r="AN124" i="3"/>
  <c r="AP124" i="3" s="1"/>
  <c r="BI124" i="3" s="1"/>
  <c r="AN128" i="3"/>
  <c r="AP128" i="3" s="1"/>
  <c r="BI128" i="3" s="1"/>
  <c r="AP131" i="3"/>
  <c r="BI131" i="3" s="1"/>
  <c r="AN132" i="3"/>
  <c r="AP132" i="3" s="1"/>
  <c r="BI132" i="3" s="1"/>
  <c r="AP139" i="3"/>
  <c r="BI139" i="3" s="1"/>
  <c r="AP147" i="3"/>
  <c r="BI147" i="3" s="1"/>
  <c r="AP155" i="3"/>
  <c r="BI155" i="3" s="1"/>
  <c r="AP165" i="3"/>
  <c r="BI165" i="3" s="1"/>
  <c r="AP167" i="3"/>
  <c r="BI167" i="3" s="1"/>
  <c r="AP169" i="3"/>
  <c r="BI169" i="3" s="1"/>
  <c r="AP171" i="3"/>
  <c r="BI171" i="3" s="1"/>
  <c r="Q191" i="3"/>
  <c r="T191" i="3" s="1"/>
  <c r="BG191" i="3" s="1"/>
  <c r="R191" i="3"/>
  <c r="Q200" i="3"/>
  <c r="T200" i="3" s="1"/>
  <c r="BG200" i="3" s="1"/>
  <c r="R200" i="3"/>
  <c r="Q223" i="3"/>
  <c r="T223" i="3" s="1"/>
  <c r="BG223" i="3" s="1"/>
  <c r="R223" i="3"/>
  <c r="Q9" i="4"/>
  <c r="T9" i="4" s="1"/>
  <c r="BG9" i="4" s="1"/>
  <c r="AN9" i="4" s="1"/>
  <c r="AP9" i="4" s="1"/>
  <c r="BI9" i="4" s="1"/>
  <c r="R9" i="4"/>
  <c r="AP21" i="4"/>
  <c r="BI21" i="4" s="1"/>
  <c r="AN56" i="4"/>
  <c r="X56" i="4"/>
  <c r="Y56" i="4" s="1"/>
  <c r="AP56" i="4" s="1"/>
  <c r="BI56" i="4" s="1"/>
  <c r="R76" i="3"/>
  <c r="R80" i="3"/>
  <c r="R84" i="3"/>
  <c r="R88" i="3"/>
  <c r="R92" i="3"/>
  <c r="AN95" i="3"/>
  <c r="AP95" i="3" s="1"/>
  <c r="BI95" i="3" s="1"/>
  <c r="AN99" i="3"/>
  <c r="AN103" i="3"/>
  <c r="AP103" i="3" s="1"/>
  <c r="BI103" i="3" s="1"/>
  <c r="AN107" i="3"/>
  <c r="AP107" i="3" s="1"/>
  <c r="BI107" i="3" s="1"/>
  <c r="AN111" i="3"/>
  <c r="AP111" i="3" s="1"/>
  <c r="BI111" i="3" s="1"/>
  <c r="AN115" i="3"/>
  <c r="AN119" i="3"/>
  <c r="AP119" i="3" s="1"/>
  <c r="BI119" i="3" s="1"/>
  <c r="AN123" i="3"/>
  <c r="AP123" i="3" s="1"/>
  <c r="BI123" i="3" s="1"/>
  <c r="AN127" i="3"/>
  <c r="AP127" i="3" s="1"/>
  <c r="BI127" i="3" s="1"/>
  <c r="AN131" i="3"/>
  <c r="X134" i="3"/>
  <c r="Y134" i="3" s="1"/>
  <c r="AP134" i="3" s="1"/>
  <c r="BI134" i="3" s="1"/>
  <c r="AN135" i="3"/>
  <c r="AP135" i="3" s="1"/>
  <c r="BI135" i="3" s="1"/>
  <c r="AP137" i="3"/>
  <c r="BI137" i="3" s="1"/>
  <c r="X142" i="3"/>
  <c r="Y142" i="3" s="1"/>
  <c r="AP142" i="3" s="1"/>
  <c r="BI142" i="3" s="1"/>
  <c r="AN143" i="3"/>
  <c r="AP145" i="3"/>
  <c r="BI145" i="3" s="1"/>
  <c r="X150" i="3"/>
  <c r="Y150" i="3" s="1"/>
  <c r="AP150" i="3" s="1"/>
  <c r="BI150" i="3" s="1"/>
  <c r="AN151" i="3"/>
  <c r="AP153" i="3"/>
  <c r="BI153" i="3" s="1"/>
  <c r="X158" i="3"/>
  <c r="Y158" i="3" s="1"/>
  <c r="AP158" i="3" s="1"/>
  <c r="BI158" i="3" s="1"/>
  <c r="AN159" i="3"/>
  <c r="AP161" i="3"/>
  <c r="BI161" i="3" s="1"/>
  <c r="AN164" i="3"/>
  <c r="AN166" i="3"/>
  <c r="AN168" i="3"/>
  <c r="AN170" i="3"/>
  <c r="AN172" i="3"/>
  <c r="X182" i="3"/>
  <c r="Y182" i="3" s="1"/>
  <c r="AN182" i="3"/>
  <c r="X197" i="3"/>
  <c r="Y197" i="3" s="1"/>
  <c r="AP197" i="3" s="1"/>
  <c r="BI197" i="3" s="1"/>
  <c r="AN197" i="3"/>
  <c r="AP202" i="3"/>
  <c r="BI202" i="3" s="1"/>
  <c r="X214" i="3"/>
  <c r="Y214" i="3" s="1"/>
  <c r="AN214" i="3"/>
  <c r="X229" i="3"/>
  <c r="Y229" i="3" s="1"/>
  <c r="AP229" i="3" s="1"/>
  <c r="BI229" i="3" s="1"/>
  <c r="AN229" i="3"/>
  <c r="X33" i="4"/>
  <c r="Y33" i="4" s="1"/>
  <c r="AN33" i="4"/>
  <c r="X65" i="4"/>
  <c r="Y65" i="4" s="1"/>
  <c r="AN65" i="4"/>
  <c r="X81" i="4"/>
  <c r="Y81" i="4" s="1"/>
  <c r="AN81" i="4"/>
  <c r="X85" i="4"/>
  <c r="Y85" i="4" s="1"/>
  <c r="AN85" i="4"/>
  <c r="AN110" i="3"/>
  <c r="AP110" i="3" s="1"/>
  <c r="BI110" i="3" s="1"/>
  <c r="AN114" i="3"/>
  <c r="AP114" i="3" s="1"/>
  <c r="BI114" i="3" s="1"/>
  <c r="AN118" i="3"/>
  <c r="AP118" i="3" s="1"/>
  <c r="BI118" i="3" s="1"/>
  <c r="AN122" i="3"/>
  <c r="AP122" i="3" s="1"/>
  <c r="BI122" i="3" s="1"/>
  <c r="AN126" i="3"/>
  <c r="AP126" i="3" s="1"/>
  <c r="BI126" i="3" s="1"/>
  <c r="AN130" i="3"/>
  <c r="AP130" i="3" s="1"/>
  <c r="BI130" i="3" s="1"/>
  <c r="AP143" i="3"/>
  <c r="BI143" i="3" s="1"/>
  <c r="AP151" i="3"/>
  <c r="BI151" i="3" s="1"/>
  <c r="AP159" i="3"/>
  <c r="BI159" i="3" s="1"/>
  <c r="AP163" i="3"/>
  <c r="BI163" i="3" s="1"/>
  <c r="AP164" i="3"/>
  <c r="BI164" i="3" s="1"/>
  <c r="AP166" i="3"/>
  <c r="BI166" i="3" s="1"/>
  <c r="AP168" i="3"/>
  <c r="BI168" i="3" s="1"/>
  <c r="AP170" i="3"/>
  <c r="BI170" i="3" s="1"/>
  <c r="AP172" i="3"/>
  <c r="BI172" i="3" s="1"/>
  <c r="Q175" i="3"/>
  <c r="T175" i="3" s="1"/>
  <c r="BG175" i="3" s="1"/>
  <c r="R175" i="3"/>
  <c r="Q184" i="3"/>
  <c r="T184" i="3" s="1"/>
  <c r="BG184" i="3" s="1"/>
  <c r="R184" i="3"/>
  <c r="Q207" i="3"/>
  <c r="T207" i="3" s="1"/>
  <c r="BG207" i="3" s="1"/>
  <c r="R207" i="3"/>
  <c r="Q216" i="3"/>
  <c r="T216" i="3" s="1"/>
  <c r="BG216" i="3" s="1"/>
  <c r="R216" i="3"/>
  <c r="X37" i="4"/>
  <c r="Y37" i="4" s="1"/>
  <c r="AN37" i="4"/>
  <c r="AN179" i="3"/>
  <c r="X185" i="3"/>
  <c r="Y185" i="3" s="1"/>
  <c r="AN185" i="3"/>
  <c r="Q188" i="3"/>
  <c r="T188" i="3" s="1"/>
  <c r="BG188" i="3" s="1"/>
  <c r="R188" i="3"/>
  <c r="AN195" i="3"/>
  <c r="AP195" i="3" s="1"/>
  <c r="BI195" i="3" s="1"/>
  <c r="AP199" i="3"/>
  <c r="BI199" i="3" s="1"/>
  <c r="X201" i="3"/>
  <c r="Y201" i="3" s="1"/>
  <c r="AN201" i="3"/>
  <c r="Q204" i="3"/>
  <c r="T204" i="3" s="1"/>
  <c r="BG204" i="3" s="1"/>
  <c r="R204" i="3"/>
  <c r="AN211" i="3"/>
  <c r="AP211" i="3" s="1"/>
  <c r="BI211" i="3" s="1"/>
  <c r="X217" i="3"/>
  <c r="Y217" i="3" s="1"/>
  <c r="AN217" i="3"/>
  <c r="Q220" i="3"/>
  <c r="T220" i="3" s="1"/>
  <c r="BG220" i="3" s="1"/>
  <c r="R220" i="3"/>
  <c r="AN227" i="3"/>
  <c r="AP227" i="3" s="1"/>
  <c r="BI227" i="3" s="1"/>
  <c r="R232" i="3"/>
  <c r="Q232" i="3"/>
  <c r="T232" i="3" s="1"/>
  <c r="BG232" i="3" s="1"/>
  <c r="AP8" i="4"/>
  <c r="BI8" i="4" s="1"/>
  <c r="X16" i="4"/>
  <c r="Y16" i="4" s="1"/>
  <c r="AN16" i="4"/>
  <c r="X20" i="4"/>
  <c r="Y20" i="4" s="1"/>
  <c r="AN20" i="4"/>
  <c r="X24" i="4"/>
  <c r="Y24" i="4" s="1"/>
  <c r="AN24" i="4"/>
  <c r="AP26" i="4"/>
  <c r="BI26" i="4" s="1"/>
  <c r="X29" i="4"/>
  <c r="Y29" i="4" s="1"/>
  <c r="AP29" i="4" s="1"/>
  <c r="BI29" i="4" s="1"/>
  <c r="AN29" i="4"/>
  <c r="AN32" i="4"/>
  <c r="X32" i="4"/>
  <c r="Y32" i="4" s="1"/>
  <c r="AN48" i="4"/>
  <c r="X48" i="4"/>
  <c r="Y48" i="4" s="1"/>
  <c r="X57" i="4"/>
  <c r="Y57" i="4" s="1"/>
  <c r="AP57" i="4" s="1"/>
  <c r="BI57" i="4" s="1"/>
  <c r="AN57" i="4"/>
  <c r="X173" i="3"/>
  <c r="Y173" i="3" s="1"/>
  <c r="AN173" i="3"/>
  <c r="Q176" i="3"/>
  <c r="T176" i="3" s="1"/>
  <c r="BG176" i="3" s="1"/>
  <c r="R176" i="3"/>
  <c r="R179" i="3"/>
  <c r="AN183" i="3"/>
  <c r="AP183" i="3" s="1"/>
  <c r="BI183" i="3" s="1"/>
  <c r="X189" i="3"/>
  <c r="Y189" i="3" s="1"/>
  <c r="AP189" i="3" s="1"/>
  <c r="BI189" i="3" s="1"/>
  <c r="AN189" i="3"/>
  <c r="Q192" i="3"/>
  <c r="T192" i="3" s="1"/>
  <c r="BG192" i="3" s="1"/>
  <c r="R192" i="3"/>
  <c r="R195" i="3"/>
  <c r="AN199" i="3"/>
  <c r="X205" i="3"/>
  <c r="Y205" i="3" s="1"/>
  <c r="AN205" i="3"/>
  <c r="Q208" i="3"/>
  <c r="T208" i="3" s="1"/>
  <c r="BG208" i="3" s="1"/>
  <c r="R208" i="3"/>
  <c r="R211" i="3"/>
  <c r="AN215" i="3"/>
  <c r="AP215" i="3" s="1"/>
  <c r="BI215" i="3" s="1"/>
  <c r="X221" i="3"/>
  <c r="Y221" i="3" s="1"/>
  <c r="AP221" i="3" s="1"/>
  <c r="BI221" i="3" s="1"/>
  <c r="AN221" i="3"/>
  <c r="Q224" i="3"/>
  <c r="T224" i="3" s="1"/>
  <c r="BG224" i="3" s="1"/>
  <c r="R224" i="3"/>
  <c r="R227" i="3"/>
  <c r="AN231" i="3"/>
  <c r="R5" i="4"/>
  <c r="T5" i="4" s="1"/>
  <c r="BG5" i="4" s="1"/>
  <c r="AN5" i="4" s="1"/>
  <c r="Q27" i="4"/>
  <c r="T27" i="4" s="1"/>
  <c r="BG27" i="4" s="1"/>
  <c r="R27" i="4"/>
  <c r="AN30" i="4"/>
  <c r="X30" i="4"/>
  <c r="Y30" i="4" s="1"/>
  <c r="AP30" i="4" s="1"/>
  <c r="BI30" i="4" s="1"/>
  <c r="AN34" i="4"/>
  <c r="X34" i="4"/>
  <c r="Y34" i="4" s="1"/>
  <c r="AP34" i="4" s="1"/>
  <c r="BI34" i="4" s="1"/>
  <c r="AN40" i="4"/>
  <c r="X40" i="4"/>
  <c r="Y40" i="4" s="1"/>
  <c r="AP40" i="4" s="1"/>
  <c r="BI40" i="4" s="1"/>
  <c r="X49" i="4"/>
  <c r="Y49" i="4" s="1"/>
  <c r="AN49" i="4"/>
  <c r="X177" i="3"/>
  <c r="Y177" i="3" s="1"/>
  <c r="AN177" i="3"/>
  <c r="Q180" i="3"/>
  <c r="T180" i="3" s="1"/>
  <c r="BG180" i="3" s="1"/>
  <c r="R180" i="3"/>
  <c r="R183" i="3"/>
  <c r="AN187" i="3"/>
  <c r="AP187" i="3" s="1"/>
  <c r="BI187" i="3" s="1"/>
  <c r="X193" i="3"/>
  <c r="Y193" i="3" s="1"/>
  <c r="AN193" i="3"/>
  <c r="Q196" i="3"/>
  <c r="T196" i="3" s="1"/>
  <c r="BG196" i="3" s="1"/>
  <c r="R196" i="3"/>
  <c r="R199" i="3"/>
  <c r="AN203" i="3"/>
  <c r="AP203" i="3" s="1"/>
  <c r="BI203" i="3" s="1"/>
  <c r="X209" i="3"/>
  <c r="Y209" i="3" s="1"/>
  <c r="AN209" i="3"/>
  <c r="Q212" i="3"/>
  <c r="T212" i="3" s="1"/>
  <c r="BG212" i="3" s="1"/>
  <c r="R212" i="3"/>
  <c r="R215" i="3"/>
  <c r="AN219" i="3"/>
  <c r="AP219" i="3" s="1"/>
  <c r="BI219" i="3" s="1"/>
  <c r="X225" i="3"/>
  <c r="Y225" i="3" s="1"/>
  <c r="AN225" i="3"/>
  <c r="Q228" i="3"/>
  <c r="T228" i="3" s="1"/>
  <c r="BG228" i="3" s="1"/>
  <c r="R228" i="3"/>
  <c r="R231" i="3"/>
  <c r="R6" i="4"/>
  <c r="Q6" i="4"/>
  <c r="T11" i="4"/>
  <c r="BG11" i="4" s="1"/>
  <c r="AN11" i="4" s="1"/>
  <c r="AP11" i="4" s="1"/>
  <c r="BI11" i="4" s="1"/>
  <c r="Q15" i="4"/>
  <c r="T15" i="4" s="1"/>
  <c r="BG15" i="4" s="1"/>
  <c r="R15" i="4"/>
  <c r="Q19" i="4"/>
  <c r="T19" i="4" s="1"/>
  <c r="BG19" i="4" s="1"/>
  <c r="R19" i="4"/>
  <c r="Q23" i="4"/>
  <c r="T23" i="4" s="1"/>
  <c r="BG23" i="4" s="1"/>
  <c r="R23" i="4"/>
  <c r="X31" i="4"/>
  <c r="Y31" i="4" s="1"/>
  <c r="AN31" i="4"/>
  <c r="X41" i="4"/>
  <c r="Y41" i="4" s="1"/>
  <c r="AN41" i="4"/>
  <c r="AN64" i="4"/>
  <c r="X64" i="4"/>
  <c r="Y64" i="4" s="1"/>
  <c r="AP64" i="4" s="1"/>
  <c r="BI64" i="4" s="1"/>
  <c r="AN72" i="4"/>
  <c r="X72" i="4"/>
  <c r="Y72" i="4" s="1"/>
  <c r="AP72" i="4" s="1"/>
  <c r="BI72" i="4" s="1"/>
  <c r="AN80" i="4"/>
  <c r="X80" i="4"/>
  <c r="Y80" i="4" s="1"/>
  <c r="AP80" i="4" s="1"/>
  <c r="BI80" i="4" s="1"/>
  <c r="AP82" i="4"/>
  <c r="BI82" i="4" s="1"/>
  <c r="AP39" i="4"/>
  <c r="BI39" i="4" s="1"/>
  <c r="AP47" i="4"/>
  <c r="BI47" i="4" s="1"/>
  <c r="AP55" i="4"/>
  <c r="BI55" i="4" s="1"/>
  <c r="AP63" i="4"/>
  <c r="BI63" i="4" s="1"/>
  <c r="AP71" i="4"/>
  <c r="BI71" i="4" s="1"/>
  <c r="AP79" i="4"/>
  <c r="BI79" i="4" s="1"/>
  <c r="AP83" i="4"/>
  <c r="BI83" i="4" s="1"/>
  <c r="AN84" i="4"/>
  <c r="AP84" i="4" s="1"/>
  <c r="BI84" i="4" s="1"/>
  <c r="BG12" i="4"/>
  <c r="AN12" i="4" s="1"/>
  <c r="AP12" i="4" s="1"/>
  <c r="BI12" i="4" s="1"/>
  <c r="Y13" i="4"/>
  <c r="R16" i="4"/>
  <c r="R20" i="4"/>
  <c r="R24" i="4"/>
  <c r="X42" i="4"/>
  <c r="Y42" i="4" s="1"/>
  <c r="AP42" i="4" s="1"/>
  <c r="BI42" i="4" s="1"/>
  <c r="AP45" i="4"/>
  <c r="BI45" i="4" s="1"/>
  <c r="X50" i="4"/>
  <c r="Y50" i="4" s="1"/>
  <c r="AP50" i="4" s="1"/>
  <c r="BI50" i="4" s="1"/>
  <c r="AP53" i="4"/>
  <c r="BI53" i="4" s="1"/>
  <c r="X58" i="4"/>
  <c r="Y58" i="4" s="1"/>
  <c r="AP58" i="4" s="1"/>
  <c r="BI58" i="4" s="1"/>
  <c r="AP61" i="4"/>
  <c r="BI61" i="4" s="1"/>
  <c r="AP69" i="4"/>
  <c r="BI69" i="4" s="1"/>
  <c r="AP77" i="4"/>
  <c r="BI77" i="4" s="1"/>
  <c r="AN83" i="4"/>
  <c r="AP7" i="4"/>
  <c r="BI7" i="4" s="1"/>
  <c r="R13" i="4"/>
  <c r="AN13" i="4"/>
  <c r="R17" i="4"/>
  <c r="AN17" i="4"/>
  <c r="R21" i="4"/>
  <c r="AN21" i="4"/>
  <c r="R25" i="4"/>
  <c r="AN25" i="4"/>
  <c r="AP25" i="4" s="1"/>
  <c r="BI25" i="4" s="1"/>
  <c r="AP43" i="4"/>
  <c r="BI43" i="4" s="1"/>
  <c r="AP51" i="4"/>
  <c r="BI51" i="4" s="1"/>
  <c r="AP59" i="4"/>
  <c r="BI59" i="4" s="1"/>
  <c r="AP67" i="4"/>
  <c r="BI67" i="4" s="1"/>
  <c r="AP75" i="4"/>
  <c r="BI75" i="4" s="1"/>
  <c r="AN82" i="4"/>
  <c r="AP87" i="4"/>
  <c r="BI87" i="4" s="1"/>
  <c r="AP89" i="4"/>
  <c r="BI89" i="4" s="1"/>
  <c r="AP91" i="4"/>
  <c r="BI91" i="4" s="1"/>
  <c r="AP95" i="4"/>
  <c r="BI95" i="4" s="1"/>
  <c r="AP97" i="4"/>
  <c r="BI97" i="4" s="1"/>
  <c r="AP99" i="4"/>
  <c r="BI99" i="4" s="1"/>
  <c r="AN86" i="4"/>
  <c r="AP86" i="4" s="1"/>
  <c r="BI86" i="4" s="1"/>
  <c r="AN87" i="4"/>
  <c r="AN88" i="4"/>
  <c r="AP88" i="4" s="1"/>
  <c r="BI88" i="4" s="1"/>
  <c r="AN89" i="4"/>
  <c r="AN90" i="4"/>
  <c r="AP90" i="4" s="1"/>
  <c r="BI90" i="4" s="1"/>
  <c r="AN91" i="4"/>
  <c r="AN92" i="4"/>
  <c r="AP92" i="4" s="1"/>
  <c r="BI92" i="4" s="1"/>
  <c r="AN93" i="4"/>
  <c r="AP93" i="4" s="1"/>
  <c r="BI93" i="4" s="1"/>
  <c r="AN94" i="4"/>
  <c r="AP94" i="4" s="1"/>
  <c r="BI94" i="4" s="1"/>
  <c r="AN95" i="4"/>
  <c r="AN96" i="4"/>
  <c r="AP96" i="4" s="1"/>
  <c r="BI96" i="4" s="1"/>
  <c r="AN97" i="4"/>
  <c r="AN98" i="4"/>
  <c r="AP98" i="4" s="1"/>
  <c r="BI98" i="4" s="1"/>
  <c r="AN99" i="4"/>
  <c r="R9" i="5"/>
  <c r="Q9" i="5"/>
  <c r="AN14" i="5"/>
  <c r="AP14" i="5" s="1"/>
  <c r="BI14" i="5" s="1"/>
  <c r="R13" i="5"/>
  <c r="Q13" i="5"/>
  <c r="Q5" i="5"/>
  <c r="T5" i="5" s="1"/>
  <c r="BG5" i="5" s="1"/>
  <c r="AN5" i="5" s="1"/>
  <c r="AN6" i="5"/>
  <c r="AP6" i="5" s="1"/>
  <c r="BI6" i="5" s="1"/>
  <c r="AP10" i="5"/>
  <c r="BI10" i="5" s="1"/>
  <c r="T11" i="5"/>
  <c r="BG11" i="5" s="1"/>
  <c r="AN11" i="5" s="1"/>
  <c r="AP11" i="5" s="1"/>
  <c r="BI11" i="5" s="1"/>
  <c r="X26" i="5"/>
  <c r="Y26" i="5" s="1"/>
  <c r="AN26" i="5"/>
  <c r="X30" i="5"/>
  <c r="Y30" i="5" s="1"/>
  <c r="AN30" i="5"/>
  <c r="X34" i="5"/>
  <c r="Y34" i="5" s="1"/>
  <c r="AN34" i="5"/>
  <c r="X38" i="5"/>
  <c r="Y38" i="5" s="1"/>
  <c r="AN38" i="5"/>
  <c r="X42" i="5"/>
  <c r="Y42" i="5" s="1"/>
  <c r="AN42" i="5"/>
  <c r="Q8" i="5"/>
  <c r="T8" i="5" s="1"/>
  <c r="BG8" i="5" s="1"/>
  <c r="AN8" i="5" s="1"/>
  <c r="AP8" i="5" s="1"/>
  <c r="BI8" i="5" s="1"/>
  <c r="Q12" i="5"/>
  <c r="T12" i="5" s="1"/>
  <c r="BG12" i="5" s="1"/>
  <c r="AN12" i="5" s="1"/>
  <c r="AP12" i="5" s="1"/>
  <c r="BI12" i="5" s="1"/>
  <c r="Q16" i="5"/>
  <c r="T16" i="5" s="1"/>
  <c r="BG16" i="5" s="1"/>
  <c r="AN16" i="5" s="1"/>
  <c r="AP16" i="5" s="1"/>
  <c r="BI16" i="5" s="1"/>
  <c r="BG20" i="5"/>
  <c r="AN20" i="5" s="1"/>
  <c r="AP20" i="5" s="1"/>
  <c r="BI20" i="5" s="1"/>
  <c r="T23" i="5"/>
  <c r="BG23" i="5" s="1"/>
  <c r="AN23" i="5" s="1"/>
  <c r="AP23" i="5" s="1"/>
  <c r="BI23" i="5" s="1"/>
  <c r="X27" i="5"/>
  <c r="Y27" i="5" s="1"/>
  <c r="AP27" i="5" s="1"/>
  <c r="BI27" i="5" s="1"/>
  <c r="AN27" i="5"/>
  <c r="X31" i="5"/>
  <c r="Y31" i="5" s="1"/>
  <c r="AP31" i="5" s="1"/>
  <c r="BI31" i="5" s="1"/>
  <c r="AN31" i="5"/>
  <c r="X35" i="5"/>
  <c r="Y35" i="5" s="1"/>
  <c r="AP35" i="5" s="1"/>
  <c r="BI35" i="5" s="1"/>
  <c r="AN35" i="5"/>
  <c r="X39" i="5"/>
  <c r="Y39" i="5" s="1"/>
  <c r="AP39" i="5" s="1"/>
  <c r="BI39" i="5" s="1"/>
  <c r="AN39" i="5"/>
  <c r="X43" i="5"/>
  <c r="Y43" i="5" s="1"/>
  <c r="AP43" i="5" s="1"/>
  <c r="BI43" i="5" s="1"/>
  <c r="AN43" i="5"/>
  <c r="AP18" i="5"/>
  <c r="BI18" i="5" s="1"/>
  <c r="AP19" i="5"/>
  <c r="BI19" i="5" s="1"/>
  <c r="X24" i="5"/>
  <c r="AN24" i="5"/>
  <c r="X28" i="5"/>
  <c r="Y28" i="5" s="1"/>
  <c r="AN28" i="5"/>
  <c r="X32" i="5"/>
  <c r="Y32" i="5" s="1"/>
  <c r="AN32" i="5"/>
  <c r="X36" i="5"/>
  <c r="Y36" i="5" s="1"/>
  <c r="AN36" i="5"/>
  <c r="X40" i="5"/>
  <c r="Y40" i="5" s="1"/>
  <c r="AN40" i="5"/>
  <c r="AN46" i="5"/>
  <c r="X46" i="5"/>
  <c r="Y46" i="5" s="1"/>
  <c r="AP46" i="5" s="1"/>
  <c r="BI46" i="5" s="1"/>
  <c r="X47" i="5"/>
  <c r="Y47" i="5" s="1"/>
  <c r="AN47" i="5"/>
  <c r="AN50" i="5"/>
  <c r="X50" i="5"/>
  <c r="Y50" i="5" s="1"/>
  <c r="AP50" i="5" s="1"/>
  <c r="BI50" i="5" s="1"/>
  <c r="X51" i="5"/>
  <c r="Y51" i="5" s="1"/>
  <c r="AN51" i="5"/>
  <c r="AN54" i="5"/>
  <c r="X54" i="5"/>
  <c r="Y54" i="5" s="1"/>
  <c r="AP54" i="5" s="1"/>
  <c r="BI54" i="5" s="1"/>
  <c r="X55" i="5"/>
  <c r="Y55" i="5" s="1"/>
  <c r="AN55" i="5"/>
  <c r="AN58" i="5"/>
  <c r="X58" i="5"/>
  <c r="Y58" i="5" s="1"/>
  <c r="AP58" i="5" s="1"/>
  <c r="BI58" i="5" s="1"/>
  <c r="X59" i="5"/>
  <c r="Y59" i="5" s="1"/>
  <c r="AN59" i="5"/>
  <c r="AN62" i="5"/>
  <c r="X62" i="5"/>
  <c r="Y62" i="5" s="1"/>
  <c r="AP62" i="5" s="1"/>
  <c r="BI62" i="5" s="1"/>
  <c r="X63" i="5"/>
  <c r="Y63" i="5" s="1"/>
  <c r="AN63" i="5"/>
  <c r="AN66" i="5"/>
  <c r="X66" i="5"/>
  <c r="Y66" i="5" s="1"/>
  <c r="AP66" i="5" s="1"/>
  <c r="BI66" i="5" s="1"/>
  <c r="X67" i="5"/>
  <c r="Y67" i="5" s="1"/>
  <c r="AN67" i="5"/>
  <c r="Q22" i="5"/>
  <c r="T22" i="5" s="1"/>
  <c r="BG22" i="5" s="1"/>
  <c r="AN22" i="5" s="1"/>
  <c r="AP22" i="5" s="1"/>
  <c r="BI22" i="5" s="1"/>
  <c r="Q44" i="5"/>
  <c r="T44" i="5" s="1"/>
  <c r="BG44" i="5" s="1"/>
  <c r="Q48" i="5"/>
  <c r="T48" i="5" s="1"/>
  <c r="BG48" i="5" s="1"/>
  <c r="Q52" i="5"/>
  <c r="T52" i="5" s="1"/>
  <c r="BG52" i="5" s="1"/>
  <c r="Q56" i="5"/>
  <c r="T56" i="5" s="1"/>
  <c r="BG56" i="5" s="1"/>
  <c r="Q60" i="5"/>
  <c r="T60" i="5" s="1"/>
  <c r="BG60" i="5" s="1"/>
  <c r="Q64" i="5"/>
  <c r="T64" i="5" s="1"/>
  <c r="BG64" i="5" s="1"/>
  <c r="Q68" i="5"/>
  <c r="T68" i="5" s="1"/>
  <c r="BG68" i="5" s="1"/>
  <c r="AP5" i="4" l="1"/>
  <c r="AN64" i="5"/>
  <c r="X64" i="5"/>
  <c r="Y64" i="5" s="1"/>
  <c r="X83" i="3"/>
  <c r="Y83" i="3" s="1"/>
  <c r="AP83" i="3" s="1"/>
  <c r="BI83" i="3" s="1"/>
  <c r="AN83" i="3"/>
  <c r="AN52" i="3"/>
  <c r="X52" i="3"/>
  <c r="Y52" i="3" s="1"/>
  <c r="AN37" i="3"/>
  <c r="X37" i="3"/>
  <c r="Y37" i="3" s="1"/>
  <c r="AP37" i="3" s="1"/>
  <c r="BI37" i="3" s="1"/>
  <c r="AN60" i="5"/>
  <c r="X60" i="5"/>
  <c r="Y60" i="5" s="1"/>
  <c r="AN44" i="5"/>
  <c r="X44" i="5"/>
  <c r="Y44" i="5" s="1"/>
  <c r="AP44" i="5" s="1"/>
  <c r="BI44" i="5" s="1"/>
  <c r="AP67" i="5"/>
  <c r="BI67" i="5" s="1"/>
  <c r="AP63" i="5"/>
  <c r="BI63" i="5" s="1"/>
  <c r="AP59" i="5"/>
  <c r="BI59" i="5" s="1"/>
  <c r="AP55" i="5"/>
  <c r="BI55" i="5" s="1"/>
  <c r="AP51" i="5"/>
  <c r="BI51" i="5" s="1"/>
  <c r="AP47" i="5"/>
  <c r="BI47" i="5" s="1"/>
  <c r="AP40" i="5"/>
  <c r="BI40" i="5" s="1"/>
  <c r="AP32" i="5"/>
  <c r="BI32" i="5" s="1"/>
  <c r="Y24" i="5"/>
  <c r="AP42" i="5"/>
  <c r="BI42" i="5" s="1"/>
  <c r="AP34" i="5"/>
  <c r="BI34" i="5" s="1"/>
  <c r="AP26" i="5"/>
  <c r="BI26" i="5" s="1"/>
  <c r="AP41" i="4"/>
  <c r="BI41" i="4" s="1"/>
  <c r="X23" i="4"/>
  <c r="Y23" i="4" s="1"/>
  <c r="AN23" i="4"/>
  <c r="X15" i="4"/>
  <c r="AN15" i="4"/>
  <c r="AP225" i="3"/>
  <c r="BI225" i="3" s="1"/>
  <c r="X212" i="3"/>
  <c r="Y212" i="3" s="1"/>
  <c r="AP212" i="3" s="1"/>
  <c r="BI212" i="3" s="1"/>
  <c r="AN212" i="3"/>
  <c r="AP193" i="3"/>
  <c r="BI193" i="3" s="1"/>
  <c r="X180" i="3"/>
  <c r="Y180" i="3" s="1"/>
  <c r="AN180" i="3"/>
  <c r="AP49" i="4"/>
  <c r="BI49" i="4" s="1"/>
  <c r="X27" i="4"/>
  <c r="Y27" i="4" s="1"/>
  <c r="AP27" i="4" s="1"/>
  <c r="BI27" i="4" s="1"/>
  <c r="AN27" i="4"/>
  <c r="AP205" i="3"/>
  <c r="BI205" i="3" s="1"/>
  <c r="X176" i="3"/>
  <c r="Y176" i="3" s="1"/>
  <c r="AP176" i="3" s="1"/>
  <c r="BI176" i="3" s="1"/>
  <c r="AN176" i="3"/>
  <c r="AP32" i="4"/>
  <c r="BI32" i="4" s="1"/>
  <c r="AP20" i="4"/>
  <c r="BI20" i="4" s="1"/>
  <c r="AP217" i="3"/>
  <c r="BI217" i="3" s="1"/>
  <c r="X204" i="3"/>
  <c r="Y204" i="3" s="1"/>
  <c r="AP204" i="3" s="1"/>
  <c r="BI204" i="3" s="1"/>
  <c r="AN204" i="3"/>
  <c r="AP185" i="3"/>
  <c r="BI185" i="3" s="1"/>
  <c r="AP37" i="4"/>
  <c r="BI37" i="4" s="1"/>
  <c r="X207" i="3"/>
  <c r="Y207" i="3" s="1"/>
  <c r="AP207" i="3" s="1"/>
  <c r="BI207" i="3" s="1"/>
  <c r="AN207" i="3"/>
  <c r="X175" i="3"/>
  <c r="Y175" i="3" s="1"/>
  <c r="AP175" i="3" s="1"/>
  <c r="BI175" i="3" s="1"/>
  <c r="AN175" i="3"/>
  <c r="AP81" i="4"/>
  <c r="BI81" i="4" s="1"/>
  <c r="AP33" i="4"/>
  <c r="BI33" i="4" s="1"/>
  <c r="AP182" i="3"/>
  <c r="BI182" i="3" s="1"/>
  <c r="AP181" i="3"/>
  <c r="BI181" i="3" s="1"/>
  <c r="X68" i="3"/>
  <c r="Y68" i="3" s="1"/>
  <c r="AP68" i="3" s="1"/>
  <c r="BI68" i="3" s="1"/>
  <c r="AN68" i="3"/>
  <c r="AP35" i="4"/>
  <c r="BI35" i="4" s="1"/>
  <c r="AN51" i="3"/>
  <c r="X51" i="3"/>
  <c r="Y51" i="3" s="1"/>
  <c r="AP61" i="5"/>
  <c r="BI61" i="5" s="1"/>
  <c r="AP53" i="5"/>
  <c r="BI53" i="5" s="1"/>
  <c r="AP45" i="5"/>
  <c r="BI45" i="5" s="1"/>
  <c r="AP230" i="3"/>
  <c r="BI230" i="3" s="1"/>
  <c r="AP157" i="3"/>
  <c r="BI157" i="3" s="1"/>
  <c r="AP80" i="3"/>
  <c r="BI80" i="3" s="1"/>
  <c r="X64" i="3"/>
  <c r="Y64" i="3" s="1"/>
  <c r="AP64" i="3" s="1"/>
  <c r="BI64" i="3" s="1"/>
  <c r="AN64" i="3"/>
  <c r="AP140" i="3"/>
  <c r="BI140" i="3" s="1"/>
  <c r="T40" i="2"/>
  <c r="BG40" i="2" s="1"/>
  <c r="AN40" i="2" s="1"/>
  <c r="T32" i="2"/>
  <c r="BG32" i="2" s="1"/>
  <c r="AN32" i="2" s="1"/>
  <c r="T24" i="2"/>
  <c r="BG24" i="2" s="1"/>
  <c r="AN24" i="2" s="1"/>
  <c r="T16" i="2"/>
  <c r="BG16" i="2" s="1"/>
  <c r="AN16" i="2" s="1"/>
  <c r="T8" i="2"/>
  <c r="BG8" i="2" s="1"/>
  <c r="AN8" i="2" s="1"/>
  <c r="E6" i="6" s="1"/>
  <c r="T26" i="2"/>
  <c r="BG26" i="2" s="1"/>
  <c r="AN26" i="2" s="1"/>
  <c r="T10" i="2"/>
  <c r="BG10" i="2" s="1"/>
  <c r="AN10" i="2" s="1"/>
  <c r="AN43" i="3"/>
  <c r="X43" i="3"/>
  <c r="Y43" i="3" s="1"/>
  <c r="AP43" i="3" s="1"/>
  <c r="BI43" i="3" s="1"/>
  <c r="T35" i="3"/>
  <c r="BG35" i="3" s="1"/>
  <c r="X58" i="3"/>
  <c r="Y58" i="3" s="1"/>
  <c r="AP58" i="3" s="1"/>
  <c r="BI58" i="3" s="1"/>
  <c r="AN58" i="3"/>
  <c r="AN48" i="3"/>
  <c r="X48" i="3"/>
  <c r="Y48" i="3" s="1"/>
  <c r="AN40" i="3"/>
  <c r="X40" i="3"/>
  <c r="Y40" i="3" s="1"/>
  <c r="X224" i="3"/>
  <c r="Y224" i="3" s="1"/>
  <c r="AP224" i="3" s="1"/>
  <c r="BI224" i="3" s="1"/>
  <c r="AN224" i="3"/>
  <c r="X223" i="3"/>
  <c r="Y223" i="3" s="1"/>
  <c r="AP223" i="3" s="1"/>
  <c r="BI223" i="3" s="1"/>
  <c r="AN223" i="3"/>
  <c r="X75" i="3"/>
  <c r="Y75" i="3" s="1"/>
  <c r="AP75" i="3" s="1"/>
  <c r="BI75" i="3" s="1"/>
  <c r="AN75" i="3"/>
  <c r="AN34" i="3"/>
  <c r="X34" i="3"/>
  <c r="AN45" i="3"/>
  <c r="X45" i="3"/>
  <c r="Y45" i="3" s="1"/>
  <c r="X200" i="3"/>
  <c r="Y200" i="3" s="1"/>
  <c r="AP200" i="3" s="1"/>
  <c r="BI200" i="3" s="1"/>
  <c r="AN200" i="3"/>
  <c r="X87" i="3"/>
  <c r="Y87" i="3" s="1"/>
  <c r="AP87" i="3" s="1"/>
  <c r="BI87" i="3" s="1"/>
  <c r="AN87" i="3"/>
  <c r="AP5" i="3"/>
  <c r="X91" i="3"/>
  <c r="Y91" i="3" s="1"/>
  <c r="AP91" i="3" s="1"/>
  <c r="BI91" i="3" s="1"/>
  <c r="AN91" i="3"/>
  <c r="X72" i="3"/>
  <c r="Y72" i="3" s="1"/>
  <c r="AP72" i="3" s="1"/>
  <c r="BI72" i="3" s="1"/>
  <c r="AN72" i="3"/>
  <c r="AN46" i="3"/>
  <c r="X46" i="3"/>
  <c r="Y46" i="3" s="1"/>
  <c r="AN38" i="3"/>
  <c r="X38" i="3"/>
  <c r="Y38" i="3" s="1"/>
  <c r="AN41" i="3"/>
  <c r="X41" i="3"/>
  <c r="Y41" i="3" s="1"/>
  <c r="AN48" i="5"/>
  <c r="X48" i="5"/>
  <c r="Y48" i="5" s="1"/>
  <c r="X191" i="3"/>
  <c r="Y191" i="3" s="1"/>
  <c r="AP191" i="3" s="1"/>
  <c r="BI191" i="3" s="1"/>
  <c r="AN191" i="3"/>
  <c r="AN42" i="3"/>
  <c r="X42" i="3"/>
  <c r="Y42" i="3" s="1"/>
  <c r="AN56" i="5"/>
  <c r="X56" i="5"/>
  <c r="Y56" i="5" s="1"/>
  <c r="AP5" i="5"/>
  <c r="X192" i="3"/>
  <c r="Y192" i="3" s="1"/>
  <c r="AP192" i="3" s="1"/>
  <c r="BI192" i="3" s="1"/>
  <c r="AN192" i="3"/>
  <c r="AN68" i="5"/>
  <c r="X68" i="5"/>
  <c r="Y68" i="5" s="1"/>
  <c r="AN52" i="5"/>
  <c r="X52" i="5"/>
  <c r="Y52" i="5" s="1"/>
  <c r="AP36" i="5"/>
  <c r="BI36" i="5" s="1"/>
  <c r="AP28" i="5"/>
  <c r="BI28" i="5" s="1"/>
  <c r="AP38" i="5"/>
  <c r="BI38" i="5" s="1"/>
  <c r="AP30" i="5"/>
  <c r="BI30" i="5" s="1"/>
  <c r="T13" i="5"/>
  <c r="BG13" i="5" s="1"/>
  <c r="AN13" i="5" s="1"/>
  <c r="AP13" i="5" s="1"/>
  <c r="BI13" i="5" s="1"/>
  <c r="T9" i="5"/>
  <c r="BG9" i="5" s="1"/>
  <c r="AN9" i="5" s="1"/>
  <c r="AP9" i="5" s="1"/>
  <c r="BI9" i="5" s="1"/>
  <c r="AP13" i="4"/>
  <c r="BI13" i="4" s="1"/>
  <c r="AP31" i="4"/>
  <c r="BI31" i="4" s="1"/>
  <c r="X19" i="4"/>
  <c r="Y19" i="4" s="1"/>
  <c r="AP19" i="4" s="1"/>
  <c r="BI19" i="4" s="1"/>
  <c r="AN19" i="4"/>
  <c r="T6" i="4"/>
  <c r="BG6" i="4" s="1"/>
  <c r="AN6" i="4" s="1"/>
  <c r="AP6" i="4" s="1"/>
  <c r="BI6" i="4" s="1"/>
  <c r="X228" i="3"/>
  <c r="Y228" i="3" s="1"/>
  <c r="AN228" i="3"/>
  <c r="AP209" i="3"/>
  <c r="BI209" i="3" s="1"/>
  <c r="X196" i="3"/>
  <c r="Y196" i="3" s="1"/>
  <c r="AP196" i="3" s="1"/>
  <c r="BI196" i="3" s="1"/>
  <c r="AN196" i="3"/>
  <c r="AP177" i="3"/>
  <c r="BI177" i="3" s="1"/>
  <c r="X208" i="3"/>
  <c r="Y208" i="3" s="1"/>
  <c r="AN208" i="3"/>
  <c r="AP173" i="3"/>
  <c r="BI173" i="3" s="1"/>
  <c r="AP48" i="4"/>
  <c r="BI48" i="4" s="1"/>
  <c r="AP24" i="4"/>
  <c r="BI24" i="4" s="1"/>
  <c r="AP16" i="4"/>
  <c r="BI16" i="4" s="1"/>
  <c r="AN232" i="3"/>
  <c r="X232" i="3"/>
  <c r="Y232" i="3" s="1"/>
  <c r="X220" i="3"/>
  <c r="Y220" i="3" s="1"/>
  <c r="AN220" i="3"/>
  <c r="AP201" i="3"/>
  <c r="BI201" i="3" s="1"/>
  <c r="X188" i="3"/>
  <c r="Y188" i="3" s="1"/>
  <c r="AP188" i="3" s="1"/>
  <c r="BI188" i="3" s="1"/>
  <c r="AN188" i="3"/>
  <c r="X216" i="3"/>
  <c r="Y216" i="3" s="1"/>
  <c r="AP216" i="3" s="1"/>
  <c r="BI216" i="3" s="1"/>
  <c r="AN216" i="3"/>
  <c r="X184" i="3"/>
  <c r="Y184" i="3" s="1"/>
  <c r="AP184" i="3" s="1"/>
  <c r="BI184" i="3" s="1"/>
  <c r="AN184" i="3"/>
  <c r="AP85" i="4"/>
  <c r="BI85" i="4" s="1"/>
  <c r="AP65" i="4"/>
  <c r="BI65" i="4" s="1"/>
  <c r="AP214" i="3"/>
  <c r="BI214" i="3" s="1"/>
  <c r="X60" i="3"/>
  <c r="Y60" i="3" s="1"/>
  <c r="AN60" i="3"/>
  <c r="AP65" i="5"/>
  <c r="BI65" i="5" s="1"/>
  <c r="AP57" i="5"/>
  <c r="BI57" i="5" s="1"/>
  <c r="AP49" i="5"/>
  <c r="BI49" i="5" s="1"/>
  <c r="AP73" i="4"/>
  <c r="BI73" i="4" s="1"/>
  <c r="AP198" i="3"/>
  <c r="BI198" i="3" s="1"/>
  <c r="AP141" i="3"/>
  <c r="BI141" i="3" s="1"/>
  <c r="X79" i="3"/>
  <c r="Y79" i="3" s="1"/>
  <c r="AN79" i="3"/>
  <c r="X56" i="3"/>
  <c r="Y56" i="3" s="1"/>
  <c r="AN56" i="3"/>
  <c r="T44" i="2"/>
  <c r="BG44" i="2" s="1"/>
  <c r="AN44" i="2" s="1"/>
  <c r="T36" i="2"/>
  <c r="BG36" i="2" s="1"/>
  <c r="AN36" i="2" s="1"/>
  <c r="T28" i="2"/>
  <c r="BG28" i="2" s="1"/>
  <c r="AN28" i="2" s="1"/>
  <c r="T20" i="2"/>
  <c r="BG20" i="2" s="1"/>
  <c r="AN20" i="2" s="1"/>
  <c r="T12" i="2"/>
  <c r="BG12" i="2" s="1"/>
  <c r="AN12" i="2" s="1"/>
  <c r="T30" i="2"/>
  <c r="BG30" i="2" s="1"/>
  <c r="AN30" i="2" s="1"/>
  <c r="T18" i="2"/>
  <c r="BG18" i="2" s="1"/>
  <c r="AN18" i="2" s="1"/>
  <c r="AN47" i="3"/>
  <c r="X47" i="3"/>
  <c r="Y47" i="3" s="1"/>
  <c r="AN39" i="3"/>
  <c r="X39" i="3"/>
  <c r="Y39" i="3" s="1"/>
  <c r="T14" i="3"/>
  <c r="BG14" i="3" s="1"/>
  <c r="AN14" i="3" s="1"/>
  <c r="AP14" i="3" s="1"/>
  <c r="BI14" i="3" s="1"/>
  <c r="T6" i="3"/>
  <c r="BG6" i="3" s="1"/>
  <c r="AN6" i="3" s="1"/>
  <c r="AP6" i="3" s="1"/>
  <c r="BI6" i="3" s="1"/>
  <c r="AP67" i="3"/>
  <c r="BI67" i="3" s="1"/>
  <c r="AP55" i="3"/>
  <c r="BI55" i="3" s="1"/>
  <c r="AN44" i="3"/>
  <c r="X44" i="3"/>
  <c r="Y44" i="3" s="1"/>
  <c r="AN36" i="3"/>
  <c r="X36" i="3"/>
  <c r="Y36" i="3" s="1"/>
  <c r="T26" i="3"/>
  <c r="BG26" i="3" s="1"/>
  <c r="AN26" i="3" s="1"/>
  <c r="AP26" i="3" s="1"/>
  <c r="BI26" i="3" s="1"/>
  <c r="AP44" i="3" l="1"/>
  <c r="BI44" i="3" s="1"/>
  <c r="AP47" i="3"/>
  <c r="BI47" i="3" s="1"/>
  <c r="AP79" i="3"/>
  <c r="BI79" i="3" s="1"/>
  <c r="AP60" i="3"/>
  <c r="BI60" i="3" s="1"/>
  <c r="AP220" i="3"/>
  <c r="BI220" i="3" s="1"/>
  <c r="AP208" i="3"/>
  <c r="BI208" i="3" s="1"/>
  <c r="AP68" i="5"/>
  <c r="BI68" i="5" s="1"/>
  <c r="BI5" i="5"/>
  <c r="AP42" i="3"/>
  <c r="BI42" i="3" s="1"/>
  <c r="AP48" i="5"/>
  <c r="BI48" i="5" s="1"/>
  <c r="AP38" i="3"/>
  <c r="BI38" i="3" s="1"/>
  <c r="BI5" i="3"/>
  <c r="Y34" i="3"/>
  <c r="AP40" i="3"/>
  <c r="BI40" i="3" s="1"/>
  <c r="AP180" i="3"/>
  <c r="BI180" i="3" s="1"/>
  <c r="AP23" i="4"/>
  <c r="BI23" i="4" s="1"/>
  <c r="BI5" i="4"/>
  <c r="E10" i="6"/>
  <c r="E7" i="6"/>
  <c r="E11" i="6" s="1"/>
  <c r="AP51" i="3"/>
  <c r="BI51" i="3" s="1"/>
  <c r="AP24" i="5"/>
  <c r="BI24" i="5" s="1"/>
  <c r="D10" i="6"/>
  <c r="AP60" i="5"/>
  <c r="BI60" i="5" s="1"/>
  <c r="AP52" i="3"/>
  <c r="BI52" i="3" s="1"/>
  <c r="E8" i="6"/>
  <c r="AP36" i="3"/>
  <c r="BI36" i="3" s="1"/>
  <c r="AP39" i="3"/>
  <c r="BI39" i="3" s="1"/>
  <c r="AP56" i="3"/>
  <c r="BI56" i="3" s="1"/>
  <c r="AP228" i="3"/>
  <c r="BI228" i="3" s="1"/>
  <c r="AP52" i="5"/>
  <c r="BI52" i="5" s="1"/>
  <c r="AP56" i="5"/>
  <c r="BI56" i="5" s="1"/>
  <c r="AP41" i="3"/>
  <c r="BI41" i="3" s="1"/>
  <c r="AP46" i="3"/>
  <c r="BI46" i="3" s="1"/>
  <c r="AP45" i="3"/>
  <c r="BI45" i="3" s="1"/>
  <c r="AP48" i="3"/>
  <c r="BI48" i="3" s="1"/>
  <c r="AN35" i="3"/>
  <c r="X35" i="3"/>
  <c r="Y35" i="3" s="1"/>
  <c r="AP35" i="3" s="1"/>
  <c r="BI35" i="3" s="1"/>
  <c r="Y15" i="4"/>
  <c r="C8" i="6"/>
  <c r="C10" i="6"/>
  <c r="AP64" i="5"/>
  <c r="BI64" i="5" s="1"/>
  <c r="C7" i="6" l="1"/>
  <c r="C11" i="6" s="1"/>
  <c r="AP15" i="4"/>
  <c r="D8" i="6"/>
  <c r="G10" i="6"/>
  <c r="H10" i="6" s="1"/>
  <c r="AP34" i="3"/>
  <c r="D7" i="6"/>
  <c r="D11" i="6" s="1"/>
  <c r="F10" i="6"/>
  <c r="BI34" i="3" l="1"/>
  <c r="G7" i="6" s="1"/>
  <c r="F7" i="6"/>
  <c r="BI15" i="4"/>
  <c r="G8" i="6" s="1"/>
  <c r="H8" i="6" s="1"/>
  <c r="F8" i="6"/>
  <c r="F11" i="6" l="1"/>
  <c r="H7" i="6"/>
  <c r="G11" i="6"/>
  <c r="H1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U229" authorId="0" shapeId="0" xr:uid="{5EBA28A1-A2EF-4A3B-9437-0F960BD3023C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うち2015工事分は
2,360,400円</t>
        </r>
      </text>
    </comment>
    <comment ref="U230" authorId="0" shapeId="0" xr:uid="{FAE42FD4-16FD-48DB-8323-05944DD92111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うち2015工事分は
162,675,000円</t>
        </r>
      </text>
    </comment>
  </commentList>
</comments>
</file>

<file path=xl/sharedStrings.xml><?xml version="1.0" encoding="utf-8"?>
<sst xmlns="http://schemas.openxmlformats.org/spreadsheetml/2006/main" count="1580" uniqueCount="355">
  <si>
    <t>団体名</t>
    <rPh sb="0" eb="2">
      <t>ダンタイ</t>
    </rPh>
    <rPh sb="2" eb="3">
      <t>メイ</t>
    </rPh>
    <phoneticPr fontId="2"/>
  </si>
  <si>
    <t>北上地区広域行政組合</t>
    <rPh sb="0" eb="4">
      <t>キタカミチク</t>
    </rPh>
    <rPh sb="4" eb="6">
      <t>コウイキ</t>
    </rPh>
    <rPh sb="6" eb="10">
      <t>ギョウセイクミアイ</t>
    </rPh>
    <phoneticPr fontId="2"/>
  </si>
  <si>
    <t>番号</t>
  </si>
  <si>
    <t>枝番</t>
  </si>
  <si>
    <t>所在地</t>
  </si>
  <si>
    <t>行政区</t>
    <rPh sb="0" eb="3">
      <t>ギョウセイク</t>
    </rPh>
    <phoneticPr fontId="2"/>
  </si>
  <si>
    <t>所属
(部局等)</t>
    <phoneticPr fontId="2"/>
  </si>
  <si>
    <t>勘定科目
(種目・種別)</t>
    <phoneticPr fontId="2"/>
  </si>
  <si>
    <t>資産種別1</t>
  </si>
  <si>
    <t>資産種別2</t>
  </si>
  <si>
    <t>件名
(施設名)</t>
    <phoneticPr fontId="2"/>
  </si>
  <si>
    <t>リース区分</t>
  </si>
  <si>
    <t>耐用年数分類
(構造)</t>
    <phoneticPr fontId="2"/>
  </si>
  <si>
    <t>耐用年数</t>
  </si>
  <si>
    <t>償却率</t>
    <rPh sb="0" eb="3">
      <t>ショウキャクリツ</t>
    </rPh>
    <phoneticPr fontId="2"/>
  </si>
  <si>
    <t>取得年月日</t>
  </si>
  <si>
    <t>供用開始
年月日</t>
    <phoneticPr fontId="2"/>
  </si>
  <si>
    <t>減価償却開始年月日</t>
    <rPh sb="0" eb="2">
      <t>ゲンカ</t>
    </rPh>
    <rPh sb="2" eb="4">
      <t>ショウキャク</t>
    </rPh>
    <rPh sb="4" eb="6">
      <t>カイシ</t>
    </rPh>
    <rPh sb="6" eb="9">
      <t>ネンガッピ</t>
    </rPh>
    <phoneticPr fontId="2"/>
  </si>
  <si>
    <t>減価償却開始年月日</t>
  </si>
  <si>
    <t>取得年度</t>
    <rPh sb="0" eb="4">
      <t>シュト</t>
    </rPh>
    <phoneticPr fontId="2"/>
  </si>
  <si>
    <t>取得価額等</t>
  </si>
  <si>
    <t>所有割合</t>
  </si>
  <si>
    <t>増減異動日付</t>
  </si>
  <si>
    <t>前年度
減価償却累計額</t>
  </si>
  <si>
    <t>増減異動前簿価
（前年度期末帳簿価額）</t>
  </si>
  <si>
    <t>増減異動事由</t>
  </si>
  <si>
    <t>今回増加額</t>
  </si>
  <si>
    <t>今回増加内訳</t>
    <phoneticPr fontId="2"/>
  </si>
  <si>
    <t>今回減少額</t>
  </si>
  <si>
    <t>増減異動後簿価
（期末簿価）</t>
    <phoneticPr fontId="2"/>
  </si>
  <si>
    <t>会計区分</t>
  </si>
  <si>
    <t>予算執行科目</t>
    <phoneticPr fontId="2"/>
  </si>
  <si>
    <t>用途</t>
  </si>
  <si>
    <t>事業分類</t>
  </si>
  <si>
    <t>開始時見積資産</t>
  </si>
  <si>
    <t>各種属性情報</t>
  </si>
  <si>
    <t>売却可能区分</t>
  </si>
  <si>
    <t>時価等</t>
  </si>
  <si>
    <t>完全除却済記号</t>
  </si>
  <si>
    <t>数量(（延べ床）面積)</t>
    <phoneticPr fontId="2"/>
  </si>
  <si>
    <t>単価</t>
    <rPh sb="0" eb="2">
      <t>タンカ</t>
    </rPh>
    <phoneticPr fontId="2"/>
  </si>
  <si>
    <t>地目
（土地）</t>
    <phoneticPr fontId="2"/>
  </si>
  <si>
    <t>稼働年数</t>
  </si>
  <si>
    <t>目的別資産
区分</t>
    <phoneticPr fontId="2"/>
  </si>
  <si>
    <t>減価償却
累計額</t>
    <phoneticPr fontId="2"/>
  </si>
  <si>
    <t>財産区分
（行政財産・普通財産）</t>
    <phoneticPr fontId="2"/>
  </si>
  <si>
    <t>公有財産
台帳番号</t>
    <phoneticPr fontId="2"/>
  </si>
  <si>
    <t>法定台帳
番号</t>
    <phoneticPr fontId="2"/>
  </si>
  <si>
    <t>取得財源
内訳</t>
    <phoneticPr fontId="2"/>
  </si>
  <si>
    <t>耐震診断
状況（建物）</t>
    <phoneticPr fontId="2"/>
  </si>
  <si>
    <t>耐震化状況
(建物)</t>
    <phoneticPr fontId="2"/>
  </si>
  <si>
    <t>長寿命化
履歴</t>
    <phoneticPr fontId="2"/>
  </si>
  <si>
    <t>複合化
状況</t>
    <phoneticPr fontId="2"/>
  </si>
  <si>
    <t>利用者数
（件数）</t>
    <phoneticPr fontId="2"/>
  </si>
  <si>
    <t>稼働率</t>
  </si>
  <si>
    <t>運営方式</t>
  </si>
  <si>
    <t>運営時間</t>
  </si>
  <si>
    <t>職員人数</t>
  </si>
  <si>
    <t>ランニング
コスト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</si>
  <si>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</si>
  <si>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</si>
  <si>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</si>
  <si>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</si>
  <si>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</si>
  <si>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</si>
  <si>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</si>
  <si>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</si>
  <si>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</si>
  <si>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</si>
  <si>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</si>
  <si>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</si>
  <si>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</si>
  <si>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</si>
  <si>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</si>
  <si>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</si>
  <si>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款</t>
    <rPh sb="0" eb="1">
      <t>カン</t>
    </rPh>
    <phoneticPr fontId="2"/>
  </si>
  <si>
    <t>項</t>
    <rPh sb="0" eb="1">
      <t>コウ</t>
    </rPh>
    <phoneticPr fontId="2"/>
  </si>
  <si>
    <t>目</t>
    <rPh sb="0" eb="1">
      <t>モク</t>
    </rPh>
    <phoneticPr fontId="2"/>
  </si>
  <si>
    <t>節</t>
    <rPh sb="0" eb="1">
      <t>セツ</t>
    </rPh>
    <phoneticPr fontId="2"/>
  </si>
  <si>
    <t>数量</t>
    <phoneticPr fontId="2"/>
  </si>
  <si>
    <t>単位</t>
    <rPh sb="0" eb="2">
      <t>タンイ</t>
    </rPh>
    <phoneticPr fontId="2"/>
  </si>
  <si>
    <t>成田23-55-1</t>
  </si>
  <si>
    <t>土地</t>
  </si>
  <si>
    <t>処理場(土地）</t>
  </si>
  <si>
    <t>1984/09/05</t>
  </si>
  <si>
    <t>19703.53</t>
  </si>
  <si>
    <t>㎡</t>
  </si>
  <si>
    <t>宅地</t>
  </si>
  <si>
    <t>行政財産</t>
  </si>
  <si>
    <t>成田23-387-3</t>
  </si>
  <si>
    <t>1990/11/19</t>
  </si>
  <si>
    <t>31</t>
  </si>
  <si>
    <t>公衆用道路</t>
  </si>
  <si>
    <t>成田23-387-4</t>
  </si>
  <si>
    <t>2.4</t>
  </si>
  <si>
    <t>成田23-388-2</t>
  </si>
  <si>
    <t>28</t>
  </si>
  <si>
    <t>成田23-812-2</t>
  </si>
  <si>
    <t>1990/01/23</t>
  </si>
  <si>
    <t>48</t>
  </si>
  <si>
    <t>雑種地</t>
  </si>
  <si>
    <t>成田23-825-3</t>
  </si>
  <si>
    <t>85</t>
  </si>
  <si>
    <t>飯豊25-206-4</t>
  </si>
  <si>
    <t>123</t>
  </si>
  <si>
    <t>北工業団地27</t>
  </si>
  <si>
    <t>しみず斎園(土地）</t>
  </si>
  <si>
    <t>1989/03/31</t>
  </si>
  <si>
    <t>171</t>
  </si>
  <si>
    <t>北工業団地29</t>
  </si>
  <si>
    <t>651</t>
  </si>
  <si>
    <t>北工業団地30-2</t>
  </si>
  <si>
    <t>118</t>
  </si>
  <si>
    <t>北工業団地31</t>
  </si>
  <si>
    <t>1613</t>
  </si>
  <si>
    <t>北工業団地32</t>
  </si>
  <si>
    <t>1242</t>
  </si>
  <si>
    <t>北工業団地32-2</t>
  </si>
  <si>
    <t>423</t>
  </si>
  <si>
    <t>北工業団地33</t>
  </si>
  <si>
    <t>856</t>
  </si>
  <si>
    <t>北工業団地33-1</t>
  </si>
  <si>
    <t>しみず斎園（土地）</t>
  </si>
  <si>
    <t>12909.77</t>
  </si>
  <si>
    <t>北工業団地33-2</t>
  </si>
  <si>
    <t>41</t>
  </si>
  <si>
    <t>北工業団地33-3</t>
  </si>
  <si>
    <t>660</t>
  </si>
  <si>
    <t>北工業団地35-3</t>
  </si>
  <si>
    <t>52</t>
  </si>
  <si>
    <t>北工業団地36</t>
  </si>
  <si>
    <t>1342</t>
  </si>
  <si>
    <t>北工業団地72-2</t>
  </si>
  <si>
    <t>80</t>
  </si>
  <si>
    <t>北工業団地73-1</t>
  </si>
  <si>
    <t>984</t>
  </si>
  <si>
    <t>北工業団地1-11</t>
  </si>
  <si>
    <t>2923</t>
  </si>
  <si>
    <t>山林</t>
  </si>
  <si>
    <t>北工業団地15-1</t>
  </si>
  <si>
    <t>477</t>
  </si>
  <si>
    <t>北工業団地24-1</t>
  </si>
  <si>
    <t>15</t>
  </si>
  <si>
    <t>北工業団地25-4</t>
  </si>
  <si>
    <t>36</t>
  </si>
  <si>
    <t>北工業団地27-1</t>
  </si>
  <si>
    <t>1113</t>
  </si>
  <si>
    <t>北工業団地30-1</t>
  </si>
  <si>
    <t>1493</t>
  </si>
  <si>
    <t>北工業団地30-3</t>
  </si>
  <si>
    <t>1157</t>
  </si>
  <si>
    <t>北工業団地37</t>
  </si>
  <si>
    <t>750</t>
  </si>
  <si>
    <t>北工業団地39-1</t>
  </si>
  <si>
    <t>628</t>
  </si>
  <si>
    <t>北工業団地74</t>
  </si>
  <si>
    <t>2396</t>
  </si>
  <si>
    <t>北工業団地75-1</t>
  </si>
  <si>
    <t>1990/03/31</t>
  </si>
  <si>
    <t>929</t>
  </si>
  <si>
    <t>北工業団地76-4</t>
  </si>
  <si>
    <t>601</t>
  </si>
  <si>
    <t>北工業団地76-5</t>
  </si>
  <si>
    <t>北工業団地83-1</t>
  </si>
  <si>
    <t>795</t>
  </si>
  <si>
    <t>北工業団地83-3</t>
  </si>
  <si>
    <t>131</t>
  </si>
  <si>
    <t>北工業団地86-1</t>
  </si>
  <si>
    <t>1253</t>
  </si>
  <si>
    <t>北工業団地87</t>
  </si>
  <si>
    <t>419</t>
  </si>
  <si>
    <t>北工業団地88-1</t>
  </si>
  <si>
    <t>932</t>
  </si>
  <si>
    <t>北工業団地142-1</t>
  </si>
  <si>
    <t>191</t>
  </si>
  <si>
    <t>北工業団地14-6</t>
  </si>
  <si>
    <t>54</t>
  </si>
  <si>
    <t>原野</t>
  </si>
  <si>
    <t>北工業団地30</t>
  </si>
  <si>
    <t>北工業団地35-4</t>
  </si>
  <si>
    <t>99</t>
  </si>
  <si>
    <t>北工業団地35-5</t>
  </si>
  <si>
    <t>186</t>
  </si>
  <si>
    <t>北工業団地35-6</t>
  </si>
  <si>
    <t>北工業団地38-4</t>
  </si>
  <si>
    <t>53</t>
  </si>
  <si>
    <t>和賀町岩崎11-13-4</t>
  </si>
  <si>
    <t>和賀中部行政組合で持っていた資産　国調現地確認不能　現在、1002050能登坂線（市道？）になっている</t>
  </si>
  <si>
    <t>1971/06/02</t>
  </si>
  <si>
    <t>27</t>
  </si>
  <si>
    <t>和賀町岩崎11-72-10</t>
  </si>
  <si>
    <t>799</t>
  </si>
  <si>
    <t>2019/12/18</t>
  </si>
  <si>
    <t>14360.34</t>
  </si>
  <si>
    <t>457</t>
  </si>
  <si>
    <t>北上地区広域行政組合</t>
    <phoneticPr fontId="2"/>
  </si>
  <si>
    <t>階数
(建物)</t>
    <phoneticPr fontId="2"/>
  </si>
  <si>
    <t>建物</t>
  </si>
  <si>
    <t>衛生処理場　処理棟</t>
  </si>
  <si>
    <t>鉄筋コンクリート</t>
  </si>
  <si>
    <t>1992/03/31</t>
  </si>
  <si>
    <t>減価償却</t>
  </si>
  <si>
    <t>一般会計</t>
  </si>
  <si>
    <t>処理場・加工場</t>
  </si>
  <si>
    <t>通常資産</t>
  </si>
  <si>
    <t>5113.59</t>
  </si>
  <si>
    <t>環境衛生</t>
  </si>
  <si>
    <t>衛生処理場　管理棟</t>
  </si>
  <si>
    <t>事務所</t>
  </si>
  <si>
    <t>成田23-55-1</t>
    <phoneticPr fontId="2"/>
  </si>
  <si>
    <t>国庫支出金</t>
    <rPh sb="0" eb="5">
      <t>コッコシシュツキン</t>
    </rPh>
    <phoneticPr fontId="2"/>
  </si>
  <si>
    <t>衛生処理場  車庫倉庫</t>
  </si>
  <si>
    <t>鉄骨造</t>
  </si>
  <si>
    <t>倉庫・物置</t>
  </si>
  <si>
    <t>衛生処理場  トラックスケール</t>
  </si>
  <si>
    <t>前掲の区分によらないもの/金属製のもの</t>
    <phoneticPr fontId="2"/>
  </si>
  <si>
    <t>建物附属設備</t>
  </si>
  <si>
    <t>衛生処理場　渡り廊下</t>
  </si>
  <si>
    <t>衛生処理場　据付機械設備</t>
  </si>
  <si>
    <t>前掲の区分によらないもの/金属製のもの</t>
  </si>
  <si>
    <t>衛生処理場　雨水放流管</t>
  </si>
  <si>
    <t>給排水又は衛生設備及びガス設備</t>
  </si>
  <si>
    <t>1991/03/18</t>
  </si>
  <si>
    <t>衛生処理場　汚泥処理（調整用貯留槽）</t>
  </si>
  <si>
    <t>1994/12/07</t>
  </si>
  <si>
    <t>96.3</t>
  </si>
  <si>
    <t>衛生処理場　廃棄物ストックヤード</t>
  </si>
  <si>
    <t>木造</t>
  </si>
  <si>
    <t>2000/03/21</t>
  </si>
  <si>
    <t>17.39</t>
  </si>
  <si>
    <t>衛生処理場  ゲートボール場</t>
  </si>
  <si>
    <t>2007/03/30</t>
  </si>
  <si>
    <t>198</t>
  </si>
  <si>
    <t>衛生処理場　氷柱落下対策保護屋根</t>
  </si>
  <si>
    <t>2014/12/15</t>
  </si>
  <si>
    <t>衛生処理場　し渣搬出装置</t>
  </si>
  <si>
    <t>2015/11/05</t>
  </si>
  <si>
    <t>北工業団地5-36</t>
  </si>
  <si>
    <t>しみず斎園　火葬場（建物）</t>
  </si>
  <si>
    <t>1989/04/01</t>
  </si>
  <si>
    <t>火葬場</t>
    <phoneticPr fontId="2"/>
  </si>
  <si>
    <t>1699</t>
  </si>
  <si>
    <t>しみず斎園　ポンプ室</t>
  </si>
  <si>
    <t>ポンプ室</t>
  </si>
  <si>
    <t>しみず斎園　機械設備</t>
  </si>
  <si>
    <t>しみず斎園　電気設備</t>
  </si>
  <si>
    <t>電気設備/その他のもの</t>
  </si>
  <si>
    <t>しみず斎園　火葬炉（2～6号炉及び動物炉）</t>
  </si>
  <si>
    <t>前掲の区分によらないもの/その他のもの</t>
  </si>
  <si>
    <t>しみず斎園　自家用発電機</t>
  </si>
  <si>
    <t>しみず斎園　回廊屋根（正面玄関ポーチ）</t>
  </si>
  <si>
    <t>2000/07/06</t>
  </si>
  <si>
    <t>しみず斎園　火葬炉（1号炉）</t>
  </si>
  <si>
    <t>前掲の区分によらないもの/その他のもの</t>
    <phoneticPr fontId="2"/>
  </si>
  <si>
    <t>2015/12/02</t>
  </si>
  <si>
    <t>北上市北工業団地5-36</t>
  </si>
  <si>
    <t>しみず斎園　告別室照明器具更新</t>
  </si>
  <si>
    <t>2017/06/27</t>
  </si>
  <si>
    <t>しみず斎園　トイレ洋式化改修工事</t>
  </si>
  <si>
    <t>2018/11/29</t>
  </si>
  <si>
    <t>しみず斎園　告別室等空調設備設置工事</t>
  </si>
  <si>
    <t>冷房又は暖房設備/その他のもの</t>
  </si>
  <si>
    <t>2018/11/30</t>
  </si>
  <si>
    <t>衛生処理場　空調設備更新工事</t>
  </si>
  <si>
    <t>2019/11/15</t>
  </si>
  <si>
    <t>新規有償取得</t>
  </si>
  <si>
    <t>しみず斎園　アトリウムろ過装置等更新工事</t>
  </si>
  <si>
    <t>2019/09/30</t>
  </si>
  <si>
    <t>しみず斎園　床暖房用ボイラ更新工事</t>
  </si>
  <si>
    <t>しみず斎園　待合室照明器具更新工事</t>
  </si>
  <si>
    <t>衛生処理場　脱水汚泥ホッパ防食工事</t>
    <rPh sb="0" eb="5">
      <t>エイセイショリジョウ</t>
    </rPh>
    <rPh sb="6" eb="10">
      <t>ダッスイオデイ</t>
    </rPh>
    <rPh sb="13" eb="17">
      <t>ボウショクコウジ</t>
    </rPh>
    <phoneticPr fontId="2"/>
  </si>
  <si>
    <t>しみず斎園トイレ改修工事</t>
    <rPh sb="3" eb="5">
      <t>サイエン</t>
    </rPh>
    <rPh sb="8" eb="10">
      <t>カイシュウ</t>
    </rPh>
    <rPh sb="10" eb="12">
      <t>コウジ</t>
    </rPh>
    <phoneticPr fontId="2"/>
  </si>
  <si>
    <t>北工業団地5-36</t>
    <phoneticPr fontId="2"/>
  </si>
  <si>
    <t>建物</t>
    <rPh sb="0" eb="2">
      <t>タテモノ</t>
    </rPh>
    <phoneticPr fontId="2"/>
  </si>
  <si>
    <t>しみず斎園　待合ホール等クロス張替工事</t>
    <rPh sb="3" eb="5">
      <t>サイエン</t>
    </rPh>
    <rPh sb="6" eb="8">
      <t>マチアイ</t>
    </rPh>
    <rPh sb="11" eb="12">
      <t>トウ</t>
    </rPh>
    <rPh sb="15" eb="19">
      <t>ハリカエコウジ</t>
    </rPh>
    <phoneticPr fontId="2"/>
  </si>
  <si>
    <t>沈殿槽開口部覆蓋等更新工事</t>
    <rPh sb="0" eb="2">
      <t>チンデン</t>
    </rPh>
    <rPh sb="2" eb="3">
      <t>ソウ</t>
    </rPh>
    <rPh sb="3" eb="6">
      <t>カイコウブ</t>
    </rPh>
    <rPh sb="6" eb="9">
      <t>フクガイトウ</t>
    </rPh>
    <rPh sb="9" eb="11">
      <t>コウシン</t>
    </rPh>
    <rPh sb="11" eb="13">
      <t>コウジ</t>
    </rPh>
    <phoneticPr fontId="2"/>
  </si>
  <si>
    <t>建物附属設備</t>
    <phoneticPr fontId="2"/>
  </si>
  <si>
    <t>前年度
減価償却累計額</t>
    <phoneticPr fontId="2"/>
  </si>
  <si>
    <t>北上地区広域行政組合</t>
  </si>
  <si>
    <t>工作物</t>
  </si>
  <si>
    <t>衛生処理場　造園新設（公園）[トイレ東屋含む]</t>
  </si>
  <si>
    <t>40年</t>
  </si>
  <si>
    <t>衛生処理場　門、囲</t>
  </si>
  <si>
    <t>へい、街路灯、ガードレール</t>
  </si>
  <si>
    <t>衛生処理場　放流配管（処理場建替え前）</t>
  </si>
  <si>
    <t>その他</t>
  </si>
  <si>
    <t>衛生処理場　放流配管（処理場新設時）</t>
  </si>
  <si>
    <t>衛生処理場　放流配管（調整用貯留槽新設時）</t>
  </si>
  <si>
    <t>1994/11/11</t>
  </si>
  <si>
    <t>しみず斎園　正面玄関前舗装等改修工事</t>
  </si>
  <si>
    <t>アスファルト敷、木れんが敷</t>
  </si>
  <si>
    <t>2018/07/31</t>
  </si>
  <si>
    <t>しみず斎園　駐車場外灯改修工事</t>
  </si>
  <si>
    <t>2019/09/17</t>
  </si>
  <si>
    <t>しみず斎園　雨水用側溝改修</t>
    <rPh sb="6" eb="8">
      <t>ウスイ</t>
    </rPh>
    <rPh sb="8" eb="9">
      <t>ヨウ</t>
    </rPh>
    <rPh sb="9" eb="11">
      <t>ソッコウ</t>
    </rPh>
    <rPh sb="11" eb="13">
      <t>カイシュウ</t>
    </rPh>
    <phoneticPr fontId="2"/>
  </si>
  <si>
    <t>物品</t>
  </si>
  <si>
    <t>芝刈り機　ML81</t>
  </si>
  <si>
    <t>その他/主として金属製のもの</t>
  </si>
  <si>
    <t>2002/03/20</t>
  </si>
  <si>
    <t>前掲のもの以外のもの</t>
  </si>
  <si>
    <t>○</t>
  </si>
  <si>
    <t>水分計　ケットFD-230K</t>
  </si>
  <si>
    <t>試験又は測定機器</t>
  </si>
  <si>
    <t>1992/03/20</t>
  </si>
  <si>
    <t>器具、備品/時計、試験機器、測定機器</t>
  </si>
  <si>
    <t>携帯迅速型BOD計　セントラル科学BOD-300</t>
  </si>
  <si>
    <t>2000/05/16</t>
  </si>
  <si>
    <t>ウォータージェッター　KJ-2200(エンジンポンプ）</t>
  </si>
  <si>
    <t>その他/可搬式動力ポンプ</t>
  </si>
  <si>
    <t>2002/03/01</t>
  </si>
  <si>
    <t>自動式霊台車　2号炉</t>
  </si>
  <si>
    <t>その他/その他</t>
  </si>
  <si>
    <t>1992/02/29</t>
  </si>
  <si>
    <t>車両、運搬具/前掲以外</t>
  </si>
  <si>
    <t>自動式霊台車　3号炉</t>
  </si>
  <si>
    <t>自動式霊台車　4号炉</t>
  </si>
  <si>
    <t>自動式霊台車　5号炉</t>
  </si>
  <si>
    <t>自動式霊台車　6号炉</t>
  </si>
  <si>
    <t>手動式霊台車　動物炉</t>
  </si>
  <si>
    <t>自動式霊台車　動物炉</t>
  </si>
  <si>
    <t>1992/10/01</t>
  </si>
  <si>
    <t>自動式霊台車　予備</t>
  </si>
  <si>
    <t>1993/09/27</t>
  </si>
  <si>
    <t>棺運搬車　自動昇降</t>
  </si>
  <si>
    <t>2001/08/09</t>
  </si>
  <si>
    <t>スズキ　エブリイ　バン</t>
  </si>
  <si>
    <t>自動車/その他/その他</t>
  </si>
  <si>
    <t>2011/05/26</t>
  </si>
  <si>
    <t>トヨタ　ウィッシュ　普通車</t>
  </si>
  <si>
    <t>2013/05/22</t>
  </si>
  <si>
    <t>除雪機　SX1510</t>
  </si>
  <si>
    <t>2013/07/10</t>
  </si>
  <si>
    <t>しみず斎園　観音像</t>
  </si>
  <si>
    <t>主として金属製のもの</t>
  </si>
  <si>
    <t>1977/10/18</t>
  </si>
  <si>
    <t>前掲の資産のうち前掲の耐用年数、区分以外</t>
  </si>
  <si>
    <t>しみず斎園　待合室５号和室用テーブルセット購入</t>
  </si>
  <si>
    <t>その他の家具/その他/その他</t>
  </si>
  <si>
    <t>2019/12/06</t>
  </si>
  <si>
    <t>器具、備品/家具、電気機器</t>
  </si>
  <si>
    <t>　固定資産台帳総括表</t>
    <rPh sb="1" eb="3">
      <t>コテイ</t>
    </rPh>
    <rPh sb="3" eb="5">
      <t>シサン</t>
    </rPh>
    <rPh sb="5" eb="7">
      <t>ダイチョウ</t>
    </rPh>
    <rPh sb="7" eb="10">
      <t>ソウカツヒョウ</t>
    </rPh>
    <phoneticPr fontId="2"/>
  </si>
  <si>
    <t>（単位：円,％）</t>
    <rPh sb="1" eb="3">
      <t>タンイ</t>
    </rPh>
    <rPh sb="4" eb="5">
      <t>エン</t>
    </rPh>
    <phoneticPr fontId="2"/>
  </si>
  <si>
    <t>①取得価額</t>
    <rPh sb="1" eb="5">
      <t>シュトク</t>
    </rPh>
    <phoneticPr fontId="2"/>
  </si>
  <si>
    <t>②前年度
減価償却累計額</t>
    <phoneticPr fontId="2"/>
  </si>
  <si>
    <t>③増減異動前簿価
（前年度期末帳簿価額）</t>
    <phoneticPr fontId="2"/>
  </si>
  <si>
    <t>④減価償却費</t>
    <rPh sb="1" eb="6">
      <t>ゲンカショウ</t>
    </rPh>
    <phoneticPr fontId="2"/>
  </si>
  <si>
    <t>⑤増減異動後簿価
（期末簿価）</t>
    <rPh sb="1" eb="3">
      <t>ゾウゲン</t>
    </rPh>
    <rPh sb="3" eb="6">
      <t>イドウゴ</t>
    </rPh>
    <rPh sb="6" eb="8">
      <t>ボカ</t>
    </rPh>
    <rPh sb="10" eb="12">
      <t>キマツ</t>
    </rPh>
    <rPh sb="12" eb="14">
      <t>ボカ</t>
    </rPh>
    <phoneticPr fontId="2"/>
  </si>
  <si>
    <t>⑥減価償却
累計額</t>
    <phoneticPr fontId="2"/>
  </si>
  <si>
    <t>老朽化率
（＝⑥÷①）</t>
    <rPh sb="0" eb="3">
      <t>ロウキュウカ</t>
    </rPh>
    <rPh sb="3" eb="4">
      <t>リツ</t>
    </rPh>
    <phoneticPr fontId="2"/>
  </si>
  <si>
    <t>土地</t>
    <rPh sb="0" eb="2">
      <t>トチ</t>
    </rPh>
    <phoneticPr fontId="2"/>
  </si>
  <si>
    <t>-</t>
    <phoneticPr fontId="2"/>
  </si>
  <si>
    <t>工作物</t>
    <rPh sb="0" eb="3">
      <t>コウサクブツ</t>
    </rPh>
    <phoneticPr fontId="2"/>
  </si>
  <si>
    <t>建設仮勘定</t>
    <rPh sb="0" eb="2">
      <t>ケンセツ</t>
    </rPh>
    <rPh sb="2" eb="5">
      <t>カリカンジョウ</t>
    </rPh>
    <phoneticPr fontId="2"/>
  </si>
  <si>
    <t>物品</t>
    <rPh sb="0" eb="2">
      <t>ブッピン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</si>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</sst>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);[Red]\(#,##0.00\)"/>
    <numFmt numFmtId="177" formatCode="#,##0.00_ 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/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1" xfId="2" applyBorder="1" applyAlignment="1">
      <alignment horizontal="center"/>
    </xf>
    <xf numFmtId="0" fontId="3" fillId="0" borderId="2" xfId="2" applyBorder="1" applyAlignment="1">
      <alignment horizontal="center"/>
    </xf>
    <xf numFmtId="0" fontId="3" fillId="2" borderId="2" xfId="2" applyFill="1" applyBorder="1" applyAlignment="1">
      <alignment horizontal="center"/>
    </xf>
    <xf numFmtId="0" fontId="3" fillId="2" borderId="3" xfId="2" applyFill="1" applyBorder="1" applyAlignment="1">
      <alignment horizontal="center"/>
    </xf>
    <xf numFmtId="0" fontId="3" fillId="0" borderId="0" xfId="2"/>
    <xf numFmtId="14" fontId="3" fillId="0" borderId="0" xfId="2" applyNumberFormat="1"/>
    <xf numFmtId="0" fontId="4" fillId="0" borderId="0" xfId="2" applyFont="1"/>
    <xf numFmtId="38" fontId="1" fillId="0" borderId="0" xfId="3" applyFont="1" applyAlignment="1"/>
    <xf numFmtId="176" fontId="3" fillId="0" borderId="0" xfId="2" applyNumberFormat="1"/>
    <xf numFmtId="0" fontId="6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3" fillId="0" borderId="4" xfId="2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14" fontId="6" fillId="2" borderId="4" xfId="2" applyNumberFormat="1" applyFont="1" applyFill="1" applyBorder="1" applyAlignment="1">
      <alignment horizontal="center" vertical="center"/>
    </xf>
    <xf numFmtId="14" fontId="6" fillId="2" borderId="4" xfId="2" applyNumberFormat="1" applyFont="1" applyFill="1" applyBorder="1" applyAlignment="1">
      <alignment horizontal="center" vertical="center" wrapText="1"/>
    </xf>
    <xf numFmtId="14" fontId="6" fillId="3" borderId="5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38" fontId="6" fillId="2" borderId="4" xfId="3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14" fontId="6" fillId="3" borderId="8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76" fontId="6" fillId="2" borderId="4" xfId="2" applyNumberFormat="1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3" fillId="0" borderId="4" xfId="2" applyBorder="1"/>
    <xf numFmtId="14" fontId="3" fillId="0" borderId="4" xfId="2" applyNumberFormat="1" applyBorder="1"/>
    <xf numFmtId="14" fontId="3" fillId="4" borderId="4" xfId="2" applyNumberFormat="1" applyFill="1" applyBorder="1"/>
    <xf numFmtId="0" fontId="3" fillId="4" borderId="4" xfId="2" applyFill="1" applyBorder="1"/>
    <xf numFmtId="38" fontId="1" fillId="0" borderId="4" xfId="3" applyFont="1" applyBorder="1" applyAlignment="1"/>
    <xf numFmtId="9" fontId="3" fillId="0" borderId="4" xfId="1" applyFont="1" applyBorder="1" applyAlignment="1"/>
    <xf numFmtId="38" fontId="1" fillId="4" borderId="4" xfId="3" applyFont="1" applyFill="1" applyBorder="1" applyAlignment="1"/>
    <xf numFmtId="38" fontId="3" fillId="4" borderId="4" xfId="2" applyNumberFormat="1" applyFill="1" applyBorder="1"/>
    <xf numFmtId="176" fontId="1" fillId="0" borderId="4" xfId="3" applyNumberFormat="1" applyFont="1" applyBorder="1" applyAlignment="1"/>
    <xf numFmtId="3" fontId="1" fillId="0" borderId="4" xfId="3" applyNumberFormat="1" applyFont="1" applyBorder="1" applyAlignment="1"/>
    <xf numFmtId="14" fontId="3" fillId="5" borderId="4" xfId="2" applyNumberFormat="1" applyFill="1" applyBorder="1"/>
    <xf numFmtId="0" fontId="3" fillId="5" borderId="4" xfId="2" applyFill="1" applyBorder="1"/>
    <xf numFmtId="38" fontId="1" fillId="0" borderId="4" xfId="3" applyFont="1" applyFill="1" applyBorder="1" applyAlignment="1"/>
    <xf numFmtId="38" fontId="1" fillId="5" borderId="4" xfId="3" applyFont="1" applyFill="1" applyBorder="1" applyAlignment="1"/>
    <xf numFmtId="38" fontId="3" fillId="5" borderId="4" xfId="2" applyNumberFormat="1" applyFill="1" applyBorder="1"/>
    <xf numFmtId="176" fontId="1" fillId="0" borderId="4" xfId="3" applyNumberFormat="1" applyFont="1" applyFill="1" applyBorder="1" applyAlignment="1"/>
    <xf numFmtId="9" fontId="1" fillId="0" borderId="0" xfId="4" applyFont="1" applyAlignment="1"/>
    <xf numFmtId="177" fontId="3" fillId="0" borderId="0" xfId="2" applyNumberFormat="1"/>
    <xf numFmtId="9" fontId="6" fillId="2" borderId="4" xfId="4" applyFont="1" applyFill="1" applyBorder="1" applyAlignment="1">
      <alignment horizontal="center" vertical="center"/>
    </xf>
    <xf numFmtId="177" fontId="6" fillId="2" borderId="4" xfId="2" applyNumberFormat="1" applyFont="1" applyFill="1" applyBorder="1" applyAlignment="1">
      <alignment horizontal="center" vertical="center" wrapText="1"/>
    </xf>
    <xf numFmtId="14" fontId="3" fillId="0" borderId="4" xfId="2" applyNumberFormat="1" applyBorder="1" applyAlignment="1">
      <alignment horizontal="right"/>
    </xf>
    <xf numFmtId="9" fontId="1" fillId="0" borderId="4" xfId="4" applyFont="1" applyBorder="1" applyAlignment="1"/>
    <xf numFmtId="38" fontId="3" fillId="4" borderId="4" xfId="3" applyFont="1" applyFill="1" applyBorder="1">
      <alignment vertical="center"/>
    </xf>
    <xf numFmtId="177" fontId="3" fillId="0" borderId="4" xfId="2" applyNumberFormat="1" applyBorder="1"/>
    <xf numFmtId="38" fontId="3" fillId="0" borderId="4" xfId="3" applyFont="1" applyBorder="1" applyAlignment="1"/>
    <xf numFmtId="0" fontId="7" fillId="0" borderId="9" xfId="0" applyFont="1" applyBorder="1" applyAlignment="1">
      <alignment horizontal="left" vertical="center"/>
    </xf>
    <xf numFmtId="0" fontId="7" fillId="6" borderId="6" xfId="0" applyFont="1" applyFill="1" applyBorder="1" applyAlignment="1">
      <alignment vertical="center" wrapText="1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38" fontId="1" fillId="0" borderId="10" xfId="3" applyFont="1" applyBorder="1" applyAlignment="1">
      <alignment horizontal="right" vertical="center"/>
    </xf>
    <xf numFmtId="0" fontId="11" fillId="4" borderId="11" xfId="2" applyFont="1" applyFill="1" applyBorder="1" applyAlignment="1">
      <alignment horizontal="center" vertical="center"/>
    </xf>
    <xf numFmtId="38" fontId="1" fillId="4" borderId="4" xfId="3" applyFont="1" applyFill="1" applyBorder="1" applyAlignment="1">
      <alignment horizontal="center" vertical="center"/>
    </xf>
    <xf numFmtId="38" fontId="1" fillId="4" borderId="4" xfId="3" applyFont="1" applyFill="1" applyBorder="1" applyAlignment="1">
      <alignment horizontal="center" vertical="center" wrapText="1"/>
    </xf>
    <xf numFmtId="0" fontId="3" fillId="0" borderId="11" xfId="2" applyBorder="1" applyAlignment="1">
      <alignment vertical="center"/>
    </xf>
    <xf numFmtId="38" fontId="1" fillId="0" borderId="11" xfId="3" applyFont="1" applyBorder="1">
      <alignment vertical="center"/>
    </xf>
    <xf numFmtId="38" fontId="1" fillId="0" borderId="4" xfId="3" applyFont="1" applyBorder="1">
      <alignment vertical="center"/>
    </xf>
    <xf numFmtId="10" fontId="3" fillId="0" borderId="4" xfId="4" applyNumberFormat="1" applyBorder="1" applyAlignment="1">
      <alignment horizontal="center" vertical="center"/>
    </xf>
    <xf numFmtId="10" fontId="1" fillId="0" borderId="4" xfId="4" applyNumberFormat="1" applyFont="1" applyBorder="1">
      <alignment vertical="center"/>
    </xf>
    <xf numFmtId="0" fontId="3" fillId="0" borderId="6" xfId="2" applyBorder="1" applyAlignment="1">
      <alignment vertical="center"/>
    </xf>
    <xf numFmtId="38" fontId="1" fillId="0" borderId="6" xfId="3" applyFont="1" applyBorder="1">
      <alignment vertical="center"/>
    </xf>
    <xf numFmtId="0" fontId="3" fillId="0" borderId="12" xfId="2" applyBorder="1" applyAlignment="1">
      <alignment vertical="center"/>
    </xf>
    <xf numFmtId="38" fontId="1" fillId="0" borderId="12" xfId="3" applyFont="1" applyBorder="1">
      <alignment vertical="center"/>
    </xf>
    <xf numFmtId="38" fontId="1" fillId="0" borderId="13" xfId="3" applyFont="1" applyBorder="1">
      <alignment vertical="center"/>
    </xf>
    <xf numFmtId="10" fontId="1" fillId="0" borderId="13" xfId="4" applyNumberFormat="1" applyFont="1" applyBorder="1">
      <alignment vertical="center"/>
    </xf>
    <xf numFmtId="0" fontId="3" fillId="0" borderId="8" xfId="2" applyBorder="1" applyAlignment="1">
      <alignment vertical="center"/>
    </xf>
    <xf numFmtId="38" fontId="1" fillId="0" borderId="14" xfId="3" applyFont="1" applyBorder="1">
      <alignment vertical="center"/>
    </xf>
    <xf numFmtId="10" fontId="1" fillId="0" borderId="8" xfId="4" applyNumberFormat="1" applyFont="1" applyBorder="1">
      <alignment vertical="center"/>
    </xf>
    <xf numFmtId="38" fontId="3" fillId="0" borderId="0" xfId="2" applyNumberFormat="1"/>
  </cellXfs>
  <cellStyles count="5">
    <cellStyle name="パーセント" xfId="1" builtinId="5"/>
    <cellStyle name="パーセント 3" xfId="4" xr:uid="{B4AC9C76-0BB3-490D-9DF8-B4041BF8C33A}"/>
    <cellStyle name="桁区切り 4" xfId="3" xr:uid="{95981F86-F5D8-4788-BAFE-18CC2AA4E789}"/>
    <cellStyle name="標準" xfId="0" builtinId="0"/>
    <cellStyle name="標準 4" xfId="2" xr:uid="{BB034666-35E0-4738-9EBE-521456D42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2207;&#21209;&#12497;&#12477;&#12467;&#12531;&#12487;&#12540;&#12479;(&#22806;&#20184;HD&#12408;&#65418;&#65438;&#65391;&#65400;&#65393;&#65391;&#65420;&#65439;&#12354;&#12426;&#65289;\&#22320;&#26041;&#20844;&#20250;&#35336;&#36001;&#21209;&#26360;&#39006;\&#20196;&#21644;5&#24180;&#24230;&#22320;&#26041;&#20844;&#20250;&#35336;&#20316;&#25104;&#26989;&#21209;&#22996;&#35351;\R5&#20844;&#20250;&#35336;&#36001;&#21209;&#26360;&#39006;&#65288;HP&#20844;&#34920;&#29992;&#65289;\R5&#20803;&#12487;&#12540;&#12479;(&#32232;&#38598;&#28168;)\&#12304;&#21271;&#19978;&#22320;&#21306;&#24195;&#22495;&#34892;&#25919;&#32068;&#21512;&#27096;&#12305;R4&#36001;&#21209;&#26360;&#39006;&#12288;&#31777;&#20415;&#27861;(&#25353;&#20998;&#34920;&#20837;&#12426;).xlsx" TargetMode="External"/><Relationship Id="rId1" Type="http://schemas.openxmlformats.org/officeDocument/2006/relationships/externalLinkPath" Target="R5&#20803;&#12487;&#12540;&#12479;(&#32232;&#38598;&#28168;)/&#12304;&#21271;&#19978;&#22320;&#21306;&#24195;&#22495;&#34892;&#25919;&#32068;&#21512;&#27096;&#12305;R4&#36001;&#21209;&#26360;&#39006;&#12288;&#31777;&#20415;&#27861;(&#25353;&#20998;&#34920;&#20837;&#1242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.tateishi/Desktop/&#19978;&#12494;&#22269;&#30010;&#12304;151112&#26132;&#36786;&#20316;&#26989;&#20998;&#12305;/&#9733;&#24314;&#29289;&#21488;&#24115;CSV1511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oru/OneDrive/&#12489;&#12461;&#12517;&#12513;&#12531;&#12488;/&#20844;&#20250;&#35336;/&#21271;&#31452;&#30010;/160520_&#32013;&#21697;&#29289;/&#9679;&#21513;&#23713;&#12392;&#12398;&#12420;&#12426;&#12392;&#12426;/H241010_&#65298;&#65298;&#24180;&#24230;&#31777;&#20415;&#27861;&#36001;&#21209;&#65300;&#34920;/&#39015;&#23458;/&#36947;&#22830;/&#21271;&#24195;&#23798;&#24066;/2009&#27770;&#31639;/PPP&#20837;&#21147;&#12487;&#12540;&#12479;(&#21271;&#24195;&#23798;&#24066;&#65289;2009/&#65297;&#65294;&#22793;&#25563;&#23450;&#32681;/&#22793;&#25563;&#12523;&#12540;&#12523;&#20316;&#25104;&#12484;&#12540;&#12523;_&#21271;&#24195;&#23798;&#24066;&#65288;PMC&#35373;&#23450;1.3&#29256;&#65289;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10DA3E\share\&#20844;&#20250;&#35336;\&#65296;&#65303;&#25993;&#34276;\&#27934;&#29242;&#28246;&#30010;\2017\&#38283;&#22987;&#12381;&#12398;&#20182;&#36039;&#29987;&#36000;&#20661;&#12527;&#12540;&#12463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固定資産台帳"/>
      <sheetName val="固定資産台帳記載項目"/>
      <sheetName val="土地"/>
      <sheetName val="建物及び建物附属設備"/>
      <sheetName val="建設仮勘定"/>
      <sheetName val="工作物"/>
      <sheetName val="原本"/>
      <sheetName val="償却率（定額法）"/>
      <sheetName val="物品"/>
      <sheetName val="固定資産集計表"/>
      <sheetName val="財務書類"/>
      <sheetName val="貸借対照表"/>
      <sheetName val="行政コスト計算書"/>
      <sheetName val="純資産変動計算書"/>
      <sheetName val="資金収支計算書"/>
      <sheetName val="有形固定資産"/>
      <sheetName val="【北上地区広域行政組合様】R4注記（一般会計）"/>
      <sheetName val="地方債等（借入先別）の明細"/>
      <sheetName val="地方債等（返済期間別）の明細"/>
      <sheetName val="地方債等（利率別）の明細"/>
      <sheetName val="【なし】特定の契約条項が付された地方債等の概要"/>
      <sheetName val="引当金の明細"/>
      <sheetName val="財源の明細"/>
      <sheetName val="財源情報の明細"/>
      <sheetName val="資金の明細"/>
      <sheetName val="貸借対照表 (連結)"/>
      <sheetName val="行政コスト計算書 (連結)"/>
      <sheetName val="純資産変動計算書 (連結)"/>
      <sheetName val="資金収支計算書 (連結)"/>
      <sheetName val="財務書類作成元データ"/>
      <sheetName val="一般会計　歳入"/>
      <sheetName val="歳入　款ごと"/>
      <sheetName val="一般会計　歳出"/>
      <sheetName val="歳出　節ごと"/>
      <sheetName val="償還年次表"/>
      <sheetName val="賞与・退職手当引当金"/>
      <sheetName val="様式目次"/>
      <sheetName val="行政コスト及び純資産変動計算書"/>
      <sheetName val="個別計算"/>
      <sheetName val="対象範囲"/>
      <sheetName val="相関図"/>
      <sheetName val="BS資料①"/>
      <sheetName val="BS資料⓶"/>
      <sheetName val="BS　徴収不能引当金"/>
      <sheetName val="PL資料①"/>
      <sheetName val="PL資料⓶"/>
      <sheetName val="NW資料①"/>
      <sheetName val="CF資料①"/>
      <sheetName val="第３章加工"/>
      <sheetName val="投資・出資金"/>
      <sheetName val="基金・貸付金"/>
      <sheetName val="未収金及び長期延滞債権"/>
      <sheetName val="地方債（借入先別）"/>
      <sheetName val="引当金"/>
      <sheetName val="補助金"/>
      <sheetName val="財源明細"/>
      <sheetName val="財源情報明細"/>
      <sheetName val="資金明細"/>
      <sheetName val="按分表"/>
      <sheetName val="按分率"/>
      <sheetName val="貸借対照表 (按分)"/>
      <sheetName val="行政コスト計算書 (按分)"/>
      <sheetName val="純資産変動計算書 (按分)"/>
      <sheetName val="資金収支計算書 (按分)"/>
      <sheetName val="作成例"/>
      <sheetName val="構成団体按分後財務書類"/>
      <sheetName val="貸借対照表 (構成団体向け)"/>
      <sheetName val="行政コスト計算書  (構成団体向け)"/>
      <sheetName val="純資産変動計算書 (構成団体向け)"/>
      <sheetName val="行政コスト及び純資産変動計算書 (構成団体向け)"/>
      <sheetName val="資金収支計算書 ( 構成団体向け)"/>
    </sheetNames>
    <sheetDataSet>
      <sheetData sheetId="0"/>
      <sheetData sheetId="1"/>
      <sheetData sheetId="2"/>
      <sheetData sheetId="3"/>
      <sheetData sheetId="4">
        <row r="3">
          <cell r="U3" t="str">
            <v>取得価額等</v>
          </cell>
          <cell r="X3" t="str">
            <v>前年度
減価償却累計額</v>
          </cell>
          <cell r="Y3" t="str">
            <v>増減異動前簿価
（前年度期末帳簿価額）</v>
          </cell>
          <cell r="AI3" t="str">
            <v>今回増加内訳</v>
          </cell>
          <cell r="AP3" t="str">
            <v>増減異動後簿価
（期末簿価）</v>
          </cell>
          <cell r="BI3" t="str">
            <v>減価償却
累計額</v>
          </cell>
        </row>
        <row r="4">
          <cell r="AI4" t="str">
            <v>除売却額</v>
          </cell>
          <cell r="AJ4" t="str">
            <v>無償所管換減分</v>
          </cell>
          <cell r="AK4" t="str">
            <v>その他無償譲渡分</v>
          </cell>
          <cell r="AL4" t="str">
            <v>誤記載減少分</v>
          </cell>
          <cell r="AM4" t="str">
            <v>振替・分割減額</v>
          </cell>
          <cell r="AN4" t="str">
            <v>減価償却額</v>
          </cell>
          <cell r="AO4" t="str">
            <v>評価等減額</v>
          </cell>
        </row>
        <row r="5">
          <cell r="X5">
            <v>0</v>
          </cell>
          <cell r="Y5">
            <v>0</v>
          </cell>
          <cell r="AN5">
            <v>0</v>
          </cell>
          <cell r="AP5">
            <v>0</v>
          </cell>
          <cell r="BI5">
            <v>0</v>
          </cell>
        </row>
        <row r="6">
          <cell r="X6">
            <v>0</v>
          </cell>
          <cell r="Y6">
            <v>0</v>
          </cell>
          <cell r="AN6">
            <v>0</v>
          </cell>
          <cell r="AP6">
            <v>0</v>
          </cell>
          <cell r="BI6">
            <v>0</v>
          </cell>
        </row>
        <row r="7">
          <cell r="X7">
            <v>0</v>
          </cell>
          <cell r="Y7">
            <v>0</v>
          </cell>
          <cell r="AN7">
            <v>0</v>
          </cell>
          <cell r="AP7">
            <v>0</v>
          </cell>
          <cell r="BI7">
            <v>0</v>
          </cell>
        </row>
        <row r="8">
          <cell r="X8">
            <v>0</v>
          </cell>
          <cell r="Y8">
            <v>0</v>
          </cell>
          <cell r="AN8">
            <v>0</v>
          </cell>
          <cell r="AP8">
            <v>0</v>
          </cell>
          <cell r="BI8">
            <v>0</v>
          </cell>
        </row>
        <row r="9">
          <cell r="X9">
            <v>0</v>
          </cell>
          <cell r="Y9">
            <v>0</v>
          </cell>
          <cell r="AN9">
            <v>0</v>
          </cell>
          <cell r="AP9">
            <v>0</v>
          </cell>
          <cell r="BI9">
            <v>0</v>
          </cell>
        </row>
      </sheetData>
      <sheetData sheetId="5"/>
      <sheetData sheetId="6"/>
      <sheetData sheetId="7">
        <row r="6">
          <cell r="B6">
            <v>2</v>
          </cell>
          <cell r="C6">
            <v>0.5</v>
          </cell>
        </row>
        <row r="7">
          <cell r="B7">
            <v>3</v>
          </cell>
          <cell r="C7">
            <v>0.33400000000000002</v>
          </cell>
        </row>
        <row r="8">
          <cell r="B8">
            <v>4</v>
          </cell>
          <cell r="C8">
            <v>0.25</v>
          </cell>
        </row>
        <row r="9">
          <cell r="B9">
            <v>5</v>
          </cell>
          <cell r="C9">
            <v>0.2</v>
          </cell>
        </row>
        <row r="10">
          <cell r="B10">
            <v>6</v>
          </cell>
          <cell r="C10">
            <v>0.16700000000000001</v>
          </cell>
        </row>
        <row r="11">
          <cell r="B11">
            <v>7</v>
          </cell>
          <cell r="C11">
            <v>0.14299999999999999</v>
          </cell>
        </row>
        <row r="12">
          <cell r="B12">
            <v>8</v>
          </cell>
          <cell r="C12">
            <v>0.125</v>
          </cell>
        </row>
        <row r="13">
          <cell r="B13">
            <v>9</v>
          </cell>
          <cell r="C13">
            <v>0.112</v>
          </cell>
        </row>
        <row r="14">
          <cell r="B14">
            <v>10</v>
          </cell>
          <cell r="C14">
            <v>0.1</v>
          </cell>
        </row>
        <row r="15">
          <cell r="B15">
            <v>11</v>
          </cell>
          <cell r="C15">
            <v>9.0999999999999998E-2</v>
          </cell>
        </row>
        <row r="16">
          <cell r="B16">
            <v>12</v>
          </cell>
          <cell r="C16">
            <v>8.4000000000000005E-2</v>
          </cell>
        </row>
        <row r="17">
          <cell r="B17">
            <v>13</v>
          </cell>
          <cell r="C17">
            <v>7.6999999999999999E-2</v>
          </cell>
        </row>
        <row r="18">
          <cell r="B18">
            <v>14</v>
          </cell>
          <cell r="C18">
            <v>7.1999999999999995E-2</v>
          </cell>
        </row>
        <row r="19">
          <cell r="B19">
            <v>15</v>
          </cell>
          <cell r="C19">
            <v>6.7000000000000004E-2</v>
          </cell>
        </row>
        <row r="20">
          <cell r="B20">
            <v>16</v>
          </cell>
          <cell r="C20">
            <v>6.3E-2</v>
          </cell>
        </row>
        <row r="21">
          <cell r="B21">
            <v>17</v>
          </cell>
          <cell r="C21">
            <v>5.8999999999999997E-2</v>
          </cell>
        </row>
        <row r="22">
          <cell r="B22">
            <v>18</v>
          </cell>
          <cell r="C22">
            <v>5.6000000000000001E-2</v>
          </cell>
        </row>
        <row r="23">
          <cell r="B23">
            <v>19</v>
          </cell>
          <cell r="C23">
            <v>5.2999999999999999E-2</v>
          </cell>
        </row>
        <row r="24">
          <cell r="B24">
            <v>20</v>
          </cell>
          <cell r="C24">
            <v>0.05</v>
          </cell>
        </row>
        <row r="25">
          <cell r="B25">
            <v>21</v>
          </cell>
          <cell r="C25">
            <v>4.8000000000000001E-2</v>
          </cell>
        </row>
        <row r="26">
          <cell r="B26">
            <v>22</v>
          </cell>
          <cell r="C26">
            <v>4.5999999999999999E-2</v>
          </cell>
        </row>
        <row r="27">
          <cell r="B27">
            <v>23</v>
          </cell>
          <cell r="C27">
            <v>4.3999999999999997E-2</v>
          </cell>
        </row>
        <row r="28">
          <cell r="B28">
            <v>24</v>
          </cell>
          <cell r="C28">
            <v>4.2000000000000003E-2</v>
          </cell>
        </row>
        <row r="29">
          <cell r="B29">
            <v>25</v>
          </cell>
          <cell r="C29">
            <v>0.04</v>
          </cell>
        </row>
        <row r="30">
          <cell r="B30">
            <v>26</v>
          </cell>
          <cell r="C30">
            <v>3.9E-2</v>
          </cell>
        </row>
        <row r="31">
          <cell r="B31">
            <v>27</v>
          </cell>
          <cell r="C31">
            <v>3.7999999999999999E-2</v>
          </cell>
        </row>
        <row r="32">
          <cell r="B32">
            <v>28</v>
          </cell>
          <cell r="C32">
            <v>3.5999999999999997E-2</v>
          </cell>
        </row>
        <row r="33">
          <cell r="B33">
            <v>29</v>
          </cell>
          <cell r="C33">
            <v>3.5000000000000003E-2</v>
          </cell>
        </row>
        <row r="34">
          <cell r="B34">
            <v>30</v>
          </cell>
          <cell r="C34">
            <v>3.4000000000000002E-2</v>
          </cell>
        </row>
        <row r="35">
          <cell r="B35">
            <v>31</v>
          </cell>
          <cell r="C35">
            <v>3.3000000000000002E-2</v>
          </cell>
        </row>
        <row r="36">
          <cell r="B36">
            <v>32</v>
          </cell>
          <cell r="C36">
            <v>3.2000000000000001E-2</v>
          </cell>
        </row>
        <row r="37">
          <cell r="B37">
            <v>33</v>
          </cell>
          <cell r="C37">
            <v>3.1E-2</v>
          </cell>
        </row>
        <row r="38">
          <cell r="B38">
            <v>34</v>
          </cell>
          <cell r="C38">
            <v>0.03</v>
          </cell>
        </row>
        <row r="39">
          <cell r="B39">
            <v>35</v>
          </cell>
          <cell r="C39">
            <v>2.9000000000000001E-2</v>
          </cell>
        </row>
        <row r="40">
          <cell r="B40">
            <v>36</v>
          </cell>
          <cell r="C40">
            <v>2.8000000000000001E-2</v>
          </cell>
        </row>
        <row r="41">
          <cell r="B41">
            <v>37</v>
          </cell>
          <cell r="C41">
            <v>2.8000000000000001E-2</v>
          </cell>
        </row>
        <row r="42">
          <cell r="B42">
            <v>38</v>
          </cell>
          <cell r="C42">
            <v>2.7E-2</v>
          </cell>
        </row>
        <row r="43">
          <cell r="B43">
            <v>39</v>
          </cell>
          <cell r="C43">
            <v>2.5999999999999999E-2</v>
          </cell>
        </row>
        <row r="44">
          <cell r="B44">
            <v>40</v>
          </cell>
          <cell r="C44">
            <v>2.5000000000000001E-2</v>
          </cell>
        </row>
        <row r="45">
          <cell r="B45">
            <v>41</v>
          </cell>
          <cell r="C45">
            <v>2.5000000000000001E-2</v>
          </cell>
        </row>
        <row r="46">
          <cell r="B46">
            <v>42</v>
          </cell>
          <cell r="C46">
            <v>2.4E-2</v>
          </cell>
        </row>
        <row r="47">
          <cell r="B47">
            <v>43</v>
          </cell>
          <cell r="C47">
            <v>2.4E-2</v>
          </cell>
        </row>
        <row r="48">
          <cell r="B48">
            <v>44</v>
          </cell>
          <cell r="C48">
            <v>2.3E-2</v>
          </cell>
        </row>
        <row r="49">
          <cell r="B49">
            <v>45</v>
          </cell>
          <cell r="C49">
            <v>2.3E-2</v>
          </cell>
        </row>
        <row r="50">
          <cell r="B50">
            <v>46</v>
          </cell>
          <cell r="C50">
            <v>2.1999999999999999E-2</v>
          </cell>
        </row>
        <row r="51">
          <cell r="B51">
            <v>47</v>
          </cell>
          <cell r="C51">
            <v>2.1999999999999999E-2</v>
          </cell>
        </row>
        <row r="52">
          <cell r="B52">
            <v>48</v>
          </cell>
          <cell r="C52">
            <v>2.1000000000000001E-2</v>
          </cell>
        </row>
        <row r="53">
          <cell r="B53">
            <v>49</v>
          </cell>
          <cell r="C53">
            <v>2.1000000000000001E-2</v>
          </cell>
        </row>
        <row r="54">
          <cell r="B54">
            <v>50</v>
          </cell>
          <cell r="C54">
            <v>0.02</v>
          </cell>
        </row>
        <row r="55">
          <cell r="B55">
            <v>51</v>
          </cell>
          <cell r="C55">
            <v>0.02</v>
          </cell>
        </row>
        <row r="56">
          <cell r="B56">
            <v>52</v>
          </cell>
          <cell r="C56">
            <v>0.02</v>
          </cell>
        </row>
        <row r="57">
          <cell r="B57">
            <v>53</v>
          </cell>
          <cell r="C57">
            <v>1.9E-2</v>
          </cell>
        </row>
        <row r="58">
          <cell r="B58">
            <v>54</v>
          </cell>
          <cell r="C58">
            <v>1.9E-2</v>
          </cell>
        </row>
        <row r="59">
          <cell r="B59">
            <v>55</v>
          </cell>
          <cell r="C59">
            <v>1.9E-2</v>
          </cell>
        </row>
        <row r="60">
          <cell r="B60">
            <v>56</v>
          </cell>
          <cell r="C60">
            <v>1.7999999999999999E-2</v>
          </cell>
        </row>
        <row r="61">
          <cell r="B61">
            <v>57</v>
          </cell>
          <cell r="C61">
            <v>1.7999999999999999E-2</v>
          </cell>
        </row>
        <row r="62">
          <cell r="B62">
            <v>58</v>
          </cell>
          <cell r="C62">
            <v>1.7999999999999999E-2</v>
          </cell>
        </row>
        <row r="63">
          <cell r="B63">
            <v>59</v>
          </cell>
          <cell r="C63">
            <v>1.7000000000000001E-2</v>
          </cell>
        </row>
        <row r="64">
          <cell r="B64">
            <v>60</v>
          </cell>
          <cell r="C64">
            <v>1.7000000000000001E-2</v>
          </cell>
        </row>
        <row r="65">
          <cell r="B65">
            <v>61</v>
          </cell>
          <cell r="C65">
            <v>1.7000000000000001E-2</v>
          </cell>
        </row>
        <row r="66">
          <cell r="B66">
            <v>62</v>
          </cell>
          <cell r="C66">
            <v>1.7000000000000001E-2</v>
          </cell>
        </row>
        <row r="67">
          <cell r="B67">
            <v>63</v>
          </cell>
          <cell r="C67">
            <v>1.6E-2</v>
          </cell>
        </row>
        <row r="68">
          <cell r="B68">
            <v>64</v>
          </cell>
          <cell r="C68">
            <v>1.6E-2</v>
          </cell>
        </row>
        <row r="69">
          <cell r="B69">
            <v>65</v>
          </cell>
          <cell r="C69">
            <v>1.6E-2</v>
          </cell>
        </row>
        <row r="70">
          <cell r="B70">
            <v>66</v>
          </cell>
          <cell r="C70">
            <v>1.6E-2</v>
          </cell>
        </row>
        <row r="71">
          <cell r="B71">
            <v>67</v>
          </cell>
          <cell r="C71">
            <v>1.4999999999999999E-2</v>
          </cell>
        </row>
        <row r="72">
          <cell r="B72">
            <v>68</v>
          </cell>
          <cell r="C72">
            <v>1.4999999999999999E-2</v>
          </cell>
        </row>
        <row r="73">
          <cell r="B73">
            <v>69</v>
          </cell>
          <cell r="C73">
            <v>1.4999999999999999E-2</v>
          </cell>
        </row>
        <row r="74">
          <cell r="B74">
            <v>70</v>
          </cell>
          <cell r="C74">
            <v>1.4999999999999999E-2</v>
          </cell>
        </row>
        <row r="75">
          <cell r="B75">
            <v>71</v>
          </cell>
          <cell r="C75">
            <v>1.4999999999999999E-2</v>
          </cell>
        </row>
        <row r="76">
          <cell r="B76">
            <v>72</v>
          </cell>
          <cell r="C76">
            <v>1.4E-2</v>
          </cell>
        </row>
        <row r="77">
          <cell r="B77">
            <v>73</v>
          </cell>
          <cell r="C77">
            <v>1.4E-2</v>
          </cell>
        </row>
        <row r="78">
          <cell r="B78">
            <v>74</v>
          </cell>
          <cell r="C78">
            <v>1.4E-2</v>
          </cell>
        </row>
        <row r="79">
          <cell r="B79">
            <v>75</v>
          </cell>
          <cell r="C79">
            <v>1.4E-2</v>
          </cell>
        </row>
        <row r="80">
          <cell r="B80">
            <v>76</v>
          </cell>
          <cell r="C80">
            <v>1.4E-2</v>
          </cell>
        </row>
        <row r="81">
          <cell r="B81">
            <v>77</v>
          </cell>
          <cell r="C81">
            <v>1.2999999999999999E-2</v>
          </cell>
        </row>
        <row r="82">
          <cell r="B82">
            <v>78</v>
          </cell>
          <cell r="C82">
            <v>1.2999999999999999E-2</v>
          </cell>
        </row>
        <row r="83">
          <cell r="B83">
            <v>79</v>
          </cell>
          <cell r="C83">
            <v>1.2999999999999999E-2</v>
          </cell>
        </row>
        <row r="84">
          <cell r="B84">
            <v>80</v>
          </cell>
          <cell r="C84">
            <v>1.2999999999999999E-2</v>
          </cell>
        </row>
        <row r="85">
          <cell r="B85">
            <v>81</v>
          </cell>
          <cell r="C85">
            <v>1.2999999999999999E-2</v>
          </cell>
        </row>
        <row r="86">
          <cell r="B86">
            <v>82</v>
          </cell>
          <cell r="C86">
            <v>1.2999999999999999E-2</v>
          </cell>
        </row>
        <row r="87">
          <cell r="B87">
            <v>83</v>
          </cell>
          <cell r="C87">
            <v>1.2999999999999999E-2</v>
          </cell>
        </row>
        <row r="88">
          <cell r="B88">
            <v>84</v>
          </cell>
          <cell r="C88">
            <v>1.2E-2</v>
          </cell>
        </row>
        <row r="89">
          <cell r="B89">
            <v>85</v>
          </cell>
          <cell r="C89">
            <v>1.2E-2</v>
          </cell>
        </row>
        <row r="90">
          <cell r="B90">
            <v>86</v>
          </cell>
          <cell r="C90">
            <v>1.2E-2</v>
          </cell>
        </row>
        <row r="91">
          <cell r="B91">
            <v>87</v>
          </cell>
          <cell r="C91">
            <v>1.2E-2</v>
          </cell>
        </row>
        <row r="92">
          <cell r="B92">
            <v>88</v>
          </cell>
          <cell r="C92">
            <v>1.2E-2</v>
          </cell>
        </row>
        <row r="93">
          <cell r="B93">
            <v>89</v>
          </cell>
          <cell r="C93">
            <v>1.2E-2</v>
          </cell>
        </row>
        <row r="94">
          <cell r="B94">
            <v>90</v>
          </cell>
          <cell r="C94">
            <v>1.2E-2</v>
          </cell>
        </row>
        <row r="95">
          <cell r="B95">
            <v>91</v>
          </cell>
          <cell r="C95">
            <v>1.0999999999999999E-2</v>
          </cell>
        </row>
        <row r="96">
          <cell r="B96">
            <v>92</v>
          </cell>
          <cell r="C96">
            <v>1.0999999999999999E-2</v>
          </cell>
        </row>
        <row r="97">
          <cell r="B97">
            <v>93</v>
          </cell>
          <cell r="C97">
            <v>1.0999999999999999E-2</v>
          </cell>
        </row>
        <row r="98">
          <cell r="B98">
            <v>94</v>
          </cell>
          <cell r="C98">
            <v>1.0999999999999999E-2</v>
          </cell>
        </row>
        <row r="99">
          <cell r="B99">
            <v>95</v>
          </cell>
          <cell r="C99">
            <v>1.0999999999999999E-2</v>
          </cell>
        </row>
        <row r="100">
          <cell r="B100">
            <v>96</v>
          </cell>
          <cell r="C100">
            <v>1.0999999999999999E-2</v>
          </cell>
        </row>
        <row r="101">
          <cell r="B101">
            <v>97</v>
          </cell>
          <cell r="C101">
            <v>1.0999999999999999E-2</v>
          </cell>
        </row>
        <row r="102">
          <cell r="B102">
            <v>98</v>
          </cell>
          <cell r="C102">
            <v>1.0999999999999999E-2</v>
          </cell>
        </row>
        <row r="103">
          <cell r="B103">
            <v>99</v>
          </cell>
          <cell r="C103">
            <v>1.0999999999999999E-2</v>
          </cell>
        </row>
        <row r="104">
          <cell r="B104">
            <v>100</v>
          </cell>
          <cell r="C104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物台帳CSV(1)"/>
    </sheetNames>
    <sheetDataSet>
      <sheetData sheetId="0">
        <row r="23">
          <cell r="BU23" t="str">
            <v>済</v>
          </cell>
          <cell r="BV23" t="str">
            <v>済</v>
          </cell>
          <cell r="BW23" t="str">
            <v>直営</v>
          </cell>
        </row>
        <row r="24">
          <cell r="BU24" t="str">
            <v>未</v>
          </cell>
          <cell r="BV24" t="str">
            <v>未</v>
          </cell>
          <cell r="BW24" t="str">
            <v>指定管理</v>
          </cell>
          <cell r="CL24" t="str">
            <v>地区内</v>
          </cell>
        </row>
        <row r="25">
          <cell r="BU25" t="str">
            <v>不要</v>
          </cell>
          <cell r="BV25" t="str">
            <v>不要</v>
          </cell>
          <cell r="BW25" t="str">
            <v>運営委託</v>
          </cell>
          <cell r="CL25" t="str">
            <v>町内</v>
          </cell>
        </row>
        <row r="26">
          <cell r="BU26" t="str">
            <v>不明</v>
          </cell>
          <cell r="BV26" t="str">
            <v>不明</v>
          </cell>
          <cell r="BW26" t="str">
            <v>リース</v>
          </cell>
          <cell r="CL26" t="str">
            <v>広域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歳入"/>
      <sheetName val="DATA"/>
      <sheetName val="rule_sainyu"/>
      <sheetName val="歳出"/>
      <sheetName val="桁数補正"/>
      <sheetName val="登録"/>
      <sheetName val="rule_saishutsu"/>
      <sheetName val="資産"/>
      <sheetName val="科目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ワークシートご利用にあたっての注意事項"/>
      <sheetName val="入力シート記入例"/>
      <sheetName val="入力シート"/>
      <sheetName val="CSV"/>
      <sheetName val="会計マスタ"/>
      <sheetName val="勘定科目マスタ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>
            <v>0</v>
          </cell>
        </row>
        <row r="2">
          <cell r="B2" t="str">
            <v>勘定科目Dropdown</v>
          </cell>
          <cell r="E2" t="str">
            <v>勘定科目コード</v>
          </cell>
        </row>
        <row r="3">
          <cell r="E3" t="str">
            <v>800400</v>
          </cell>
        </row>
        <row r="4">
          <cell r="E4" t="str">
            <v>800500</v>
          </cell>
        </row>
        <row r="5">
          <cell r="E5" t="str">
            <v>800601</v>
          </cell>
        </row>
        <row r="6">
          <cell r="E6" t="str">
            <v>800602</v>
          </cell>
        </row>
        <row r="7">
          <cell r="E7" t="str">
            <v>800651</v>
          </cell>
        </row>
        <row r="8">
          <cell r="E8" t="str">
            <v>800652</v>
          </cell>
        </row>
        <row r="9">
          <cell r="E9" t="str">
            <v>800700</v>
          </cell>
        </row>
        <row r="10">
          <cell r="E10" t="str">
            <v>800750</v>
          </cell>
        </row>
        <row r="11">
          <cell r="E11" t="str">
            <v>800800</v>
          </cell>
        </row>
        <row r="12">
          <cell r="E12" t="str">
            <v>800850</v>
          </cell>
        </row>
        <row r="13">
          <cell r="E13" t="str">
            <v>800900</v>
          </cell>
        </row>
        <row r="14">
          <cell r="E14" t="str">
            <v>800950</v>
          </cell>
        </row>
        <row r="15">
          <cell r="E15" t="str">
            <v>801000</v>
          </cell>
        </row>
        <row r="16">
          <cell r="E16" t="str">
            <v>801050</v>
          </cell>
        </row>
        <row r="17">
          <cell r="E17" t="str">
            <v>801100</v>
          </cell>
        </row>
        <row r="18">
          <cell r="E18" t="str">
            <v>801150</v>
          </cell>
        </row>
        <row r="19">
          <cell r="E19" t="str">
            <v>801200</v>
          </cell>
        </row>
        <row r="20">
          <cell r="E20" t="str">
            <v>801250</v>
          </cell>
        </row>
        <row r="21">
          <cell r="E21" t="str">
            <v>801300</v>
          </cell>
        </row>
        <row r="22">
          <cell r="E22" t="str">
            <v>801501</v>
          </cell>
        </row>
        <row r="23">
          <cell r="E23" t="str">
            <v>801502</v>
          </cell>
        </row>
        <row r="24">
          <cell r="E24" t="str">
            <v>801503</v>
          </cell>
        </row>
        <row r="25">
          <cell r="E25" t="str">
            <v>801504</v>
          </cell>
        </row>
        <row r="26">
          <cell r="E26" t="str">
            <v>801505</v>
          </cell>
        </row>
        <row r="27">
          <cell r="E27" t="str">
            <v>801506</v>
          </cell>
        </row>
        <row r="28">
          <cell r="E28" t="str">
            <v>801508</v>
          </cell>
        </row>
        <row r="29">
          <cell r="E29" t="str">
            <v>801509</v>
          </cell>
        </row>
        <row r="30">
          <cell r="E30" t="str">
            <v>801510</v>
          </cell>
        </row>
        <row r="31">
          <cell r="E31" t="str">
            <v>801511</v>
          </cell>
        </row>
        <row r="32">
          <cell r="E32" t="str">
            <v>801512</v>
          </cell>
        </row>
        <row r="33">
          <cell r="E33" t="str">
            <v>801513</v>
          </cell>
        </row>
        <row r="34">
          <cell r="E34" t="str">
            <v>801514</v>
          </cell>
        </row>
        <row r="35">
          <cell r="E35" t="str">
            <v>801516</v>
          </cell>
        </row>
        <row r="36">
          <cell r="E36" t="str">
            <v>801601</v>
          </cell>
        </row>
        <row r="37">
          <cell r="E37" t="str">
            <v>801602</v>
          </cell>
        </row>
        <row r="38">
          <cell r="E38" t="str">
            <v>801603</v>
          </cell>
        </row>
        <row r="39">
          <cell r="E39" t="str">
            <v>801604</v>
          </cell>
        </row>
        <row r="40">
          <cell r="E40" t="str">
            <v>801605</v>
          </cell>
        </row>
        <row r="41">
          <cell r="E41" t="str">
            <v>801606</v>
          </cell>
        </row>
        <row r="42">
          <cell r="E42" t="str">
            <v>801608</v>
          </cell>
        </row>
        <row r="43">
          <cell r="E43" t="str">
            <v>801609</v>
          </cell>
        </row>
        <row r="44">
          <cell r="E44" t="str">
            <v>801610</v>
          </cell>
        </row>
        <row r="45">
          <cell r="E45" t="str">
            <v>801611</v>
          </cell>
        </row>
        <row r="46">
          <cell r="E46" t="str">
            <v>801612</v>
          </cell>
        </row>
        <row r="47">
          <cell r="E47" t="str">
            <v>801613</v>
          </cell>
        </row>
        <row r="48">
          <cell r="E48" t="str">
            <v>801614</v>
          </cell>
        </row>
        <row r="49">
          <cell r="E49" t="str">
            <v>801616</v>
          </cell>
        </row>
        <row r="50">
          <cell r="E50" t="str">
            <v>801651</v>
          </cell>
        </row>
        <row r="51">
          <cell r="E51" t="str">
            <v>801652</v>
          </cell>
        </row>
        <row r="52">
          <cell r="E52" t="str">
            <v>801653</v>
          </cell>
        </row>
        <row r="53">
          <cell r="E53" t="str">
            <v>801654</v>
          </cell>
        </row>
        <row r="54">
          <cell r="E54" t="str">
            <v>801655</v>
          </cell>
        </row>
        <row r="55">
          <cell r="E55" t="str">
            <v>801656</v>
          </cell>
        </row>
        <row r="56">
          <cell r="E56" t="str">
            <v>801658</v>
          </cell>
        </row>
        <row r="57">
          <cell r="E57" t="str">
            <v>801659</v>
          </cell>
        </row>
        <row r="58">
          <cell r="E58" t="str">
            <v>801660</v>
          </cell>
        </row>
        <row r="59">
          <cell r="E59" t="str">
            <v>801661</v>
          </cell>
        </row>
        <row r="60">
          <cell r="E60" t="str">
            <v>801662</v>
          </cell>
        </row>
        <row r="61">
          <cell r="E61" t="str">
            <v>801663</v>
          </cell>
        </row>
        <row r="62">
          <cell r="E62" t="str">
            <v>801664</v>
          </cell>
        </row>
        <row r="63">
          <cell r="E63" t="str">
            <v>801666</v>
          </cell>
        </row>
        <row r="64">
          <cell r="E64" t="str">
            <v>801701</v>
          </cell>
        </row>
        <row r="65">
          <cell r="E65" t="str">
            <v>801702</v>
          </cell>
        </row>
        <row r="66">
          <cell r="E66" t="str">
            <v>801703</v>
          </cell>
        </row>
        <row r="67">
          <cell r="E67" t="str">
            <v>801704</v>
          </cell>
        </row>
        <row r="68">
          <cell r="E68" t="str">
            <v>801705</v>
          </cell>
        </row>
        <row r="69">
          <cell r="E69" t="str">
            <v>801706</v>
          </cell>
        </row>
        <row r="70">
          <cell r="E70" t="str">
            <v>801708</v>
          </cell>
        </row>
        <row r="71">
          <cell r="E71" t="str">
            <v>801709</v>
          </cell>
        </row>
        <row r="72">
          <cell r="E72" t="str">
            <v>801710</v>
          </cell>
        </row>
        <row r="73">
          <cell r="E73" t="str">
            <v>801711</v>
          </cell>
        </row>
        <row r="74">
          <cell r="E74" t="str">
            <v>801712</v>
          </cell>
        </row>
        <row r="75">
          <cell r="E75" t="str">
            <v>801713</v>
          </cell>
        </row>
        <row r="76">
          <cell r="E76" t="str">
            <v>801714</v>
          </cell>
        </row>
        <row r="77">
          <cell r="E77" t="str">
            <v>801716</v>
          </cell>
        </row>
        <row r="78">
          <cell r="E78" t="str">
            <v>801751</v>
          </cell>
        </row>
        <row r="79">
          <cell r="E79" t="str">
            <v>801752</v>
          </cell>
        </row>
        <row r="80">
          <cell r="E80" t="str">
            <v>801753</v>
          </cell>
        </row>
        <row r="81">
          <cell r="E81" t="str">
            <v>801754</v>
          </cell>
        </row>
        <row r="82">
          <cell r="E82" t="str">
            <v>801755</v>
          </cell>
        </row>
        <row r="83">
          <cell r="E83" t="str">
            <v>801756</v>
          </cell>
        </row>
        <row r="84">
          <cell r="E84" t="str">
            <v>801758</v>
          </cell>
        </row>
        <row r="85">
          <cell r="E85" t="str">
            <v>801759</v>
          </cell>
        </row>
        <row r="86">
          <cell r="E86" t="str">
            <v>801760</v>
          </cell>
        </row>
        <row r="87">
          <cell r="E87" t="str">
            <v>801761</v>
          </cell>
        </row>
        <row r="88">
          <cell r="E88" t="str">
            <v>801762</v>
          </cell>
        </row>
        <row r="89">
          <cell r="E89" t="str">
            <v>801763</v>
          </cell>
        </row>
        <row r="90">
          <cell r="E90" t="str">
            <v>801764</v>
          </cell>
        </row>
        <row r="91">
          <cell r="E91" t="str">
            <v>801766</v>
          </cell>
        </row>
        <row r="92">
          <cell r="E92" t="str">
            <v>801800</v>
          </cell>
        </row>
        <row r="93">
          <cell r="E93" t="str">
            <v>801850</v>
          </cell>
        </row>
        <row r="94">
          <cell r="E94" t="str">
            <v>801900</v>
          </cell>
        </row>
        <row r="95">
          <cell r="E95" t="str">
            <v>802001</v>
          </cell>
        </row>
        <row r="96">
          <cell r="E96" t="str">
            <v>802002</v>
          </cell>
        </row>
        <row r="97">
          <cell r="E97" t="str">
            <v>802051</v>
          </cell>
        </row>
        <row r="98">
          <cell r="E98" t="str">
            <v>802200</v>
          </cell>
        </row>
        <row r="99">
          <cell r="E99" t="str">
            <v>802301</v>
          </cell>
        </row>
        <row r="100">
          <cell r="E100" t="str">
            <v>802302</v>
          </cell>
        </row>
        <row r="101">
          <cell r="E101" t="str">
            <v>802303</v>
          </cell>
        </row>
        <row r="102">
          <cell r="E102" t="str">
            <v>802304</v>
          </cell>
        </row>
        <row r="103">
          <cell r="E103" t="str">
            <v>802601</v>
          </cell>
        </row>
        <row r="104">
          <cell r="E104" t="str">
            <v>802602</v>
          </cell>
        </row>
        <row r="105">
          <cell r="E105" t="str">
            <v>802700</v>
          </cell>
        </row>
        <row r="106">
          <cell r="E106" t="str">
            <v>802800</v>
          </cell>
        </row>
        <row r="107">
          <cell r="E107" t="str">
            <v>802900</v>
          </cell>
        </row>
        <row r="108">
          <cell r="E108" t="str">
            <v>803001</v>
          </cell>
        </row>
        <row r="109">
          <cell r="E109" t="str">
            <v>803002</v>
          </cell>
        </row>
        <row r="110">
          <cell r="E110" t="str">
            <v>803003</v>
          </cell>
        </row>
        <row r="111">
          <cell r="E111" t="str">
            <v>803100</v>
          </cell>
        </row>
        <row r="112">
          <cell r="E112" t="str">
            <v>803300</v>
          </cell>
        </row>
        <row r="113">
          <cell r="E113" t="str">
            <v>803400</v>
          </cell>
        </row>
        <row r="114">
          <cell r="E114" t="str">
            <v>803500</v>
          </cell>
        </row>
        <row r="115">
          <cell r="E115" t="str">
            <v>803600</v>
          </cell>
        </row>
        <row r="116">
          <cell r="E116" t="str">
            <v>803802</v>
          </cell>
        </row>
        <row r="117">
          <cell r="E117" t="str">
            <v>803901</v>
          </cell>
        </row>
        <row r="118">
          <cell r="E118" t="str">
            <v>803902</v>
          </cell>
        </row>
        <row r="119">
          <cell r="E119" t="str">
            <v>803903</v>
          </cell>
        </row>
        <row r="120">
          <cell r="E120" t="str">
            <v>804000</v>
          </cell>
        </row>
        <row r="121">
          <cell r="E121" t="str">
            <v>804200</v>
          </cell>
        </row>
        <row r="122">
          <cell r="E122" t="str">
            <v>804300</v>
          </cell>
        </row>
        <row r="123">
          <cell r="E123" t="str">
            <v>804400</v>
          </cell>
        </row>
        <row r="124">
          <cell r="E124" t="str">
            <v>804500</v>
          </cell>
        </row>
        <row r="125">
          <cell r="E125" t="str">
            <v>804600</v>
          </cell>
        </row>
        <row r="126">
          <cell r="E126" t="str">
            <v>804900</v>
          </cell>
        </row>
        <row r="127">
          <cell r="E127" t="str">
            <v>806300</v>
          </cell>
        </row>
        <row r="128">
          <cell r="E128" t="str">
            <v>806400</v>
          </cell>
        </row>
        <row r="129">
          <cell r="E129" t="str">
            <v>806500</v>
          </cell>
        </row>
        <row r="130">
          <cell r="E130" t="str">
            <v>806600</v>
          </cell>
        </row>
        <row r="131">
          <cell r="E131" t="str">
            <v>806701</v>
          </cell>
        </row>
        <row r="132">
          <cell r="E132" t="str">
            <v>806702</v>
          </cell>
        </row>
        <row r="133">
          <cell r="E133" t="str">
            <v>806900</v>
          </cell>
        </row>
        <row r="134">
          <cell r="E134" t="str">
            <v>807000</v>
          </cell>
        </row>
        <row r="135">
          <cell r="E135" t="str">
            <v>807100</v>
          </cell>
        </row>
        <row r="136">
          <cell r="E136" t="str">
            <v>807200</v>
          </cell>
        </row>
        <row r="137">
          <cell r="E137" t="str">
            <v>807300</v>
          </cell>
        </row>
        <row r="138">
          <cell r="E138" t="str">
            <v>807400</v>
          </cell>
        </row>
        <row r="139">
          <cell r="E139" t="str">
            <v>807501</v>
          </cell>
        </row>
        <row r="140">
          <cell r="E140" t="str">
            <v>807502</v>
          </cell>
        </row>
        <row r="141">
          <cell r="E141" t="str">
            <v>807601</v>
          </cell>
        </row>
        <row r="142">
          <cell r="E142" t="str">
            <v>807602</v>
          </cell>
        </row>
        <row r="143">
          <cell r="E143" t="str">
            <v>808000</v>
          </cell>
        </row>
        <row r="144">
          <cell r="E144" t="str">
            <v>808300</v>
          </cell>
        </row>
        <row r="145">
          <cell r="E145" t="str">
            <v>810300</v>
          </cell>
        </row>
        <row r="146">
          <cell r="E146" t="str">
            <v>810400</v>
          </cell>
        </row>
        <row r="147">
          <cell r="E147" t="str">
            <v>810500</v>
          </cell>
        </row>
        <row r="148">
          <cell r="E148" t="str">
            <v>810601</v>
          </cell>
        </row>
        <row r="149">
          <cell r="E149" t="str">
            <v>810602</v>
          </cell>
        </row>
        <row r="150">
          <cell r="E150" t="str">
            <v>810801</v>
          </cell>
        </row>
        <row r="151">
          <cell r="E151" t="str">
            <v>810802</v>
          </cell>
        </row>
        <row r="152">
          <cell r="E152" t="str">
            <v>810803</v>
          </cell>
        </row>
        <row r="153">
          <cell r="E153" t="str">
            <v>810804</v>
          </cell>
        </row>
        <row r="154">
          <cell r="E154" t="str">
            <v>810900</v>
          </cell>
        </row>
        <row r="155">
          <cell r="E155" t="str">
            <v>811000</v>
          </cell>
        </row>
        <row r="156">
          <cell r="E156" t="str">
            <v>811100</v>
          </cell>
        </row>
        <row r="157">
          <cell r="E157" t="str">
            <v>811301</v>
          </cell>
        </row>
        <row r="158">
          <cell r="E158" t="str">
            <v>811302</v>
          </cell>
        </row>
        <row r="159">
          <cell r="E159" t="str">
            <v>811400</v>
          </cell>
        </row>
        <row r="160">
          <cell r="E160" t="str">
            <v>811501</v>
          </cell>
        </row>
        <row r="161">
          <cell r="E161" t="str">
            <v>811502</v>
          </cell>
        </row>
        <row r="162">
          <cell r="E162" t="str">
            <v>811700</v>
          </cell>
        </row>
        <row r="163">
          <cell r="E163" t="str">
            <v>811800</v>
          </cell>
        </row>
        <row r="164">
          <cell r="E164" t="str">
            <v>811900</v>
          </cell>
        </row>
        <row r="165">
          <cell r="E165" t="str">
            <v>812000</v>
          </cell>
        </row>
        <row r="166">
          <cell r="E166" t="str">
            <v>812200</v>
          </cell>
        </row>
        <row r="167">
          <cell r="E167" t="str">
            <v>812301</v>
          </cell>
        </row>
        <row r="168">
          <cell r="E168" t="str">
            <v>812302</v>
          </cell>
        </row>
        <row r="169">
          <cell r="E169" t="str">
            <v>812303</v>
          </cell>
        </row>
        <row r="170">
          <cell r="E170" t="str">
            <v>812600</v>
          </cell>
        </row>
        <row r="171">
          <cell r="E171" t="str">
            <v>812700</v>
          </cell>
        </row>
        <row r="172">
          <cell r="E172" t="str">
            <v>812800</v>
          </cell>
        </row>
        <row r="173">
          <cell r="E173" t="str">
            <v>812900</v>
          </cell>
        </row>
        <row r="174">
          <cell r="E174" t="str">
            <v>813000</v>
          </cell>
        </row>
        <row r="175">
          <cell r="E175" t="str">
            <v>813200</v>
          </cell>
        </row>
        <row r="176">
          <cell r="E176" t="str">
            <v>813300</v>
          </cell>
        </row>
        <row r="177">
          <cell r="E177" t="str">
            <v>820301</v>
          </cell>
        </row>
        <row r="178">
          <cell r="E178" t="str">
            <v>820302</v>
          </cell>
        </row>
        <row r="179">
          <cell r="E179" t="str">
            <v>820303</v>
          </cell>
        </row>
        <row r="180">
          <cell r="E180" t="str">
            <v>820304</v>
          </cell>
        </row>
        <row r="181">
          <cell r="E181" t="str">
            <v>820401</v>
          </cell>
        </row>
        <row r="182">
          <cell r="E182" t="str">
            <v>820402</v>
          </cell>
        </row>
        <row r="183">
          <cell r="E183" t="str">
            <v>820403</v>
          </cell>
        </row>
        <row r="184">
          <cell r="E184" t="str">
            <v>820890</v>
          </cell>
        </row>
        <row r="185">
          <cell r="E185" t="str">
            <v>820891</v>
          </cell>
        </row>
        <row r="186">
          <cell r="E186" t="str">
            <v>820990</v>
          </cell>
        </row>
        <row r="187">
          <cell r="E187" t="str">
            <v>820991</v>
          </cell>
        </row>
        <row r="188">
          <cell r="E188" t="str">
            <v>821090</v>
          </cell>
        </row>
        <row r="189">
          <cell r="E189" t="str">
            <v>821091</v>
          </cell>
        </row>
        <row r="190">
          <cell r="E190" t="str">
            <v>821190</v>
          </cell>
        </row>
        <row r="191">
          <cell r="E191" t="str">
            <v>821191</v>
          </cell>
        </row>
        <row r="192">
          <cell r="E192" t="str">
            <v>821201</v>
          </cell>
        </row>
        <row r="193">
          <cell r="E193" t="str">
            <v>821202</v>
          </cell>
        </row>
        <row r="194">
          <cell r="E194" t="str">
            <v>821301</v>
          </cell>
        </row>
        <row r="195">
          <cell r="E195" t="str">
            <v>821302</v>
          </cell>
        </row>
        <row r="196">
          <cell r="E196" t="str">
            <v>821401</v>
          </cell>
        </row>
        <row r="197">
          <cell r="E197" t="str">
            <v>821402</v>
          </cell>
        </row>
        <row r="198">
          <cell r="E198" t="str">
            <v>821501</v>
          </cell>
        </row>
        <row r="199">
          <cell r="E199" t="str">
            <v>821502</v>
          </cell>
        </row>
        <row r="200">
          <cell r="E200" t="str">
            <v>821601</v>
          </cell>
        </row>
        <row r="201">
          <cell r="E201" t="str">
            <v>821602</v>
          </cell>
        </row>
        <row r="202">
          <cell r="E202" t="str">
            <v>821701</v>
          </cell>
        </row>
        <row r="203">
          <cell r="E203" t="str">
            <v>821702</v>
          </cell>
        </row>
        <row r="204">
          <cell r="E204" t="str">
            <v>821901</v>
          </cell>
        </row>
        <row r="205">
          <cell r="E205" t="str">
            <v>821902</v>
          </cell>
        </row>
        <row r="206">
          <cell r="E206" t="str">
            <v>822000</v>
          </cell>
        </row>
        <row r="207">
          <cell r="E207" t="str">
            <v>830600</v>
          </cell>
        </row>
        <row r="208">
          <cell r="E208" t="str">
            <v>830701</v>
          </cell>
        </row>
        <row r="209">
          <cell r="E209" t="str">
            <v>830702</v>
          </cell>
        </row>
        <row r="210">
          <cell r="E210" t="str">
            <v>830801</v>
          </cell>
        </row>
        <row r="211">
          <cell r="E211" t="str">
            <v>830802</v>
          </cell>
        </row>
        <row r="212">
          <cell r="E212" t="str">
            <v>830901</v>
          </cell>
        </row>
        <row r="213">
          <cell r="E213" t="str">
            <v>830902</v>
          </cell>
        </row>
        <row r="214">
          <cell r="E214" t="str">
            <v>831100</v>
          </cell>
        </row>
        <row r="215">
          <cell r="E215" t="str">
            <v>831200</v>
          </cell>
        </row>
        <row r="216">
          <cell r="E216" t="str">
            <v>831300</v>
          </cell>
        </row>
        <row r="217">
          <cell r="E217" t="str">
            <v>831400</v>
          </cell>
        </row>
        <row r="218">
          <cell r="E218" t="str">
            <v>831601</v>
          </cell>
        </row>
        <row r="219">
          <cell r="E219" t="str">
            <v>831602</v>
          </cell>
        </row>
        <row r="220">
          <cell r="E220" t="str">
            <v>831603</v>
          </cell>
        </row>
        <row r="221">
          <cell r="E221" t="str">
            <v>831604</v>
          </cell>
        </row>
        <row r="222">
          <cell r="E222" t="str">
            <v>831700</v>
          </cell>
        </row>
        <row r="223">
          <cell r="E223" t="str">
            <v>831800</v>
          </cell>
        </row>
        <row r="224">
          <cell r="E224" t="str">
            <v>831901</v>
          </cell>
        </row>
        <row r="225">
          <cell r="E225" t="str">
            <v>831902</v>
          </cell>
        </row>
        <row r="226">
          <cell r="E226" t="str">
            <v>832200</v>
          </cell>
        </row>
        <row r="227">
          <cell r="E227" t="str">
            <v>832300</v>
          </cell>
        </row>
        <row r="228">
          <cell r="E228" t="str">
            <v>832401</v>
          </cell>
        </row>
        <row r="229">
          <cell r="E229" t="str">
            <v>832402</v>
          </cell>
        </row>
        <row r="230">
          <cell r="E230" t="str">
            <v>832700</v>
          </cell>
        </row>
        <row r="231">
          <cell r="E231" t="str">
            <v>832800</v>
          </cell>
        </row>
        <row r="232">
          <cell r="E232" t="str">
            <v>832900</v>
          </cell>
        </row>
        <row r="233">
          <cell r="E233" t="str">
            <v>833000</v>
          </cell>
        </row>
        <row r="234">
          <cell r="E234" t="str">
            <v>833100</v>
          </cell>
        </row>
        <row r="235">
          <cell r="E235" t="str">
            <v>833300</v>
          </cell>
        </row>
        <row r="236">
          <cell r="E236" t="str">
            <v>833400</v>
          </cell>
        </row>
        <row r="237">
          <cell r="E237" t="str">
            <v>833500</v>
          </cell>
        </row>
        <row r="238">
          <cell r="E238" t="str">
            <v>833600</v>
          </cell>
        </row>
        <row r="239">
          <cell r="E239" t="str">
            <v>833700</v>
          </cell>
        </row>
        <row r="240">
          <cell r="E240" t="str">
            <v>834000</v>
          </cell>
        </row>
        <row r="241">
          <cell r="E241" t="str">
            <v>834101</v>
          </cell>
        </row>
        <row r="242">
          <cell r="E242" t="str">
            <v>834102</v>
          </cell>
        </row>
        <row r="243">
          <cell r="E243" t="str">
            <v>834300</v>
          </cell>
        </row>
        <row r="244">
          <cell r="E244" t="str">
            <v>834401</v>
          </cell>
        </row>
        <row r="245">
          <cell r="E245" t="str">
            <v>834402</v>
          </cell>
        </row>
        <row r="246">
          <cell r="E246" t="str">
            <v>834600</v>
          </cell>
        </row>
        <row r="247">
          <cell r="E247" t="str">
            <v>840000</v>
          </cell>
        </row>
        <row r="248">
          <cell r="E248" t="str">
            <v>850000</v>
          </cell>
        </row>
        <row r="249">
          <cell r="E249" t="str">
            <v>860000</v>
          </cell>
        </row>
        <row r="250">
          <cell r="E250" t="str">
            <v>860100</v>
          </cell>
        </row>
        <row r="251">
          <cell r="E251" t="str">
            <v>860200</v>
          </cell>
        </row>
        <row r="252">
          <cell r="E252" t="str">
            <v>899900</v>
          </cell>
        </row>
        <row r="253">
          <cell r="E253" t="str">
            <v>899901</v>
          </cell>
        </row>
        <row r="254">
          <cell r="E254" t="str">
            <v>899902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7928C-09F4-4F26-BDFE-671AF0340981}">
  <sheetPr>
    <tabColor theme="4"/>
  </sheetPr>
  <dimension ref="A1"/>
  <sheetViews>
    <sheetView zoomScale="75" zoomScaleNormal="75" workbookViewId="0">
      <selection activeCell="Q32" sqref="Q32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CEFA-BA75-4819-A196-6EC6D5141D68}">
  <sheetPr>
    <tabColor theme="4"/>
    <pageSetUpPr fitToPage="1"/>
  </sheetPr>
  <dimension ref="A1:BW54"/>
  <sheetViews>
    <sheetView view="pageBreakPreview" topLeftCell="A30" zoomScale="75" zoomScaleNormal="75" zoomScaleSheetLayoutView="75" workbookViewId="0">
      <selection activeCell="Q32" sqref="Q32"/>
    </sheetView>
  </sheetViews>
  <sheetFormatPr defaultColWidth="9" defaultRowHeight="13.5" outlineLevelCol="1" x14ac:dyDescent="0.15"/>
  <cols>
    <col min="1" max="2" width="5.25" style="5" bestFit="1" customWidth="1"/>
    <col min="3" max="3" width="20.375" style="5" customWidth="1"/>
    <col min="4" max="4" width="9.5" style="5" hidden="1" customWidth="1"/>
    <col min="5" max="5" width="11.625" style="5" hidden="1" customWidth="1"/>
    <col min="6" max="6" width="11.375" style="5" bestFit="1" customWidth="1"/>
    <col min="7" max="8" width="11.375" style="5" hidden="1" customWidth="1"/>
    <col min="9" max="9" width="28.875" style="5" bestFit="1" customWidth="1"/>
    <col min="10" max="10" width="10.125" style="5" hidden="1" customWidth="1"/>
    <col min="11" max="11" width="13" style="5" hidden="1" customWidth="1"/>
    <col min="12" max="13" width="9" style="5"/>
    <col min="14" max="14" width="12.125" style="6" bestFit="1" customWidth="1"/>
    <col min="15" max="16" width="10.5" style="6" customWidth="1"/>
    <col min="17" max="17" width="10.5" style="5" customWidth="1"/>
    <col min="18" max="20" width="9.5" style="5" customWidth="1"/>
    <col min="21" max="21" width="11.5" style="8" bestFit="1" customWidth="1"/>
    <col min="22" max="22" width="9" style="5" customWidth="1"/>
    <col min="23" max="23" width="13" style="5" customWidth="1"/>
    <col min="24" max="24" width="16.875" style="5" customWidth="1"/>
    <col min="25" max="25" width="19.5" style="5" customWidth="1"/>
    <col min="26" max="26" width="13" style="5" hidden="1" customWidth="1" outlineLevel="1"/>
    <col min="27" max="28" width="11" style="5" hidden="1" customWidth="1" outlineLevel="1"/>
    <col min="29" max="29" width="15.125" style="5" hidden="1" customWidth="1" outlineLevel="1"/>
    <col min="30" max="30" width="17.125" style="5" hidden="1" customWidth="1" outlineLevel="1"/>
    <col min="31" max="31" width="13" style="5" hidden="1" customWidth="1" outlineLevel="1"/>
    <col min="32" max="32" width="9" style="5" hidden="1" customWidth="1" outlineLevel="1"/>
    <col min="33" max="34" width="11" style="5" hidden="1" customWidth="1" outlineLevel="1"/>
    <col min="35" max="35" width="9" style="5" hidden="1" customWidth="1" outlineLevel="1"/>
    <col min="36" max="36" width="15.125" style="5" hidden="1" customWidth="1" outlineLevel="1"/>
    <col min="37" max="37" width="17.125" style="5" hidden="1" customWidth="1" outlineLevel="1"/>
    <col min="38" max="38" width="13" style="5" hidden="1" customWidth="1" outlineLevel="1"/>
    <col min="39" max="39" width="14.125" style="5" hidden="1" customWidth="1" outlineLevel="1"/>
    <col min="40" max="40" width="11" style="5" bestFit="1" customWidth="1" collapsed="1"/>
    <col min="41" max="41" width="11" style="5" bestFit="1" customWidth="1"/>
    <col min="42" max="42" width="15.125" style="5" bestFit="1" customWidth="1"/>
    <col min="43" max="43" width="0" style="5" hidden="1" customWidth="1" outlineLevel="1"/>
    <col min="44" max="44" width="7.5" style="5" hidden="1" customWidth="1" outlineLevel="1"/>
    <col min="45" max="45" width="11.625" style="5" hidden="1" customWidth="1" outlineLevel="1"/>
    <col min="46" max="46" width="16.125" style="5" hidden="1" customWidth="1" outlineLevel="1"/>
    <col min="47" max="47" width="9" style="5" hidden="1" customWidth="1" outlineLevel="1"/>
    <col min="48" max="48" width="5.25" style="5" hidden="1" customWidth="1" outlineLevel="1"/>
    <col min="49" max="49" width="9" style="5" hidden="1" customWidth="1" outlineLevel="1"/>
    <col min="50" max="50" width="15.125" style="5" hidden="1" customWidth="1" outlineLevel="1"/>
    <col min="51" max="52" width="13" style="5" hidden="1" customWidth="1" outlineLevel="1"/>
    <col min="53" max="53" width="7.125" style="5" hidden="1" customWidth="1" outlineLevel="1"/>
    <col min="54" max="54" width="15.125" style="5" hidden="1" customWidth="1" outlineLevel="1"/>
    <col min="55" max="55" width="10" style="9" hidden="1" customWidth="1" outlineLevel="1"/>
    <col min="56" max="56" width="11.75" style="5" hidden="1" customWidth="1" outlineLevel="1"/>
    <col min="57" max="57" width="6.25" style="5" hidden="1" customWidth="1" outlineLevel="1"/>
    <col min="58" max="58" width="11.25" style="5" hidden="1" customWidth="1" outlineLevel="1"/>
    <col min="59" max="59" width="9" style="5" collapsed="1"/>
    <col min="60" max="60" width="11" style="5" bestFit="1" customWidth="1"/>
    <col min="61" max="61" width="15.125" style="5" customWidth="1"/>
    <col min="62" max="62" width="20.5" style="5" bestFit="1" customWidth="1"/>
    <col min="63" max="65" width="9" style="5"/>
    <col min="66" max="66" width="11.125" style="5" bestFit="1" customWidth="1"/>
    <col min="67" max="67" width="11" style="5" bestFit="1" customWidth="1"/>
    <col min="68" max="68" width="9" style="5"/>
    <col min="69" max="69" width="7.125" style="5" bestFit="1" customWidth="1"/>
    <col min="70" max="70" width="9" style="5"/>
    <col min="71" max="71" width="7.125" style="5" bestFit="1" customWidth="1"/>
    <col min="72" max="74" width="9" style="5"/>
    <col min="75" max="75" width="12.5" style="5" customWidth="1"/>
    <col min="76" max="16384" width="9" style="5"/>
  </cols>
  <sheetData>
    <row r="1" spans="1:75" ht="14.25" thickBot="1" x14ac:dyDescent="0.2">
      <c r="A1" s="1" t="s">
        <v>0</v>
      </c>
      <c r="B1" s="2"/>
      <c r="C1" s="2"/>
      <c r="D1" s="3" t="s">
        <v>1</v>
      </c>
      <c r="E1" s="3"/>
      <c r="F1" s="3"/>
      <c r="G1" s="4"/>
      <c r="O1" s="7">
        <v>2022</v>
      </c>
    </row>
    <row r="3" spans="1:75" s="24" customFormat="1" ht="13.15" customHeight="1" x14ac:dyDescent="0.15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3" t="s">
        <v>13</v>
      </c>
      <c r="M3" s="14" t="s">
        <v>14</v>
      </c>
      <c r="N3" s="15" t="s">
        <v>15</v>
      </c>
      <c r="O3" s="16" t="s">
        <v>16</v>
      </c>
      <c r="P3" s="17" t="s">
        <v>17</v>
      </c>
      <c r="Q3" s="18" t="s">
        <v>18</v>
      </c>
      <c r="R3" s="18"/>
      <c r="S3" s="18"/>
      <c r="T3" s="19" t="s">
        <v>19</v>
      </c>
      <c r="U3" s="20" t="s">
        <v>20</v>
      </c>
      <c r="V3" s="10" t="s">
        <v>21</v>
      </c>
      <c r="W3" s="13" t="s">
        <v>22</v>
      </c>
      <c r="X3" s="21" t="s">
        <v>23</v>
      </c>
      <c r="Y3" s="21" t="s">
        <v>24</v>
      </c>
      <c r="Z3" s="13" t="s">
        <v>25</v>
      </c>
      <c r="AA3" s="13" t="s">
        <v>26</v>
      </c>
      <c r="AB3" s="13" t="s">
        <v>27</v>
      </c>
      <c r="AC3" s="13"/>
      <c r="AD3" s="13"/>
      <c r="AE3" s="13"/>
      <c r="AF3" s="13"/>
      <c r="AG3" s="13"/>
      <c r="AH3" s="13" t="s">
        <v>28</v>
      </c>
      <c r="AI3" s="13" t="s">
        <v>27</v>
      </c>
      <c r="AJ3" s="13"/>
      <c r="AK3" s="13"/>
      <c r="AL3" s="13"/>
      <c r="AM3" s="13"/>
      <c r="AN3" s="13"/>
      <c r="AO3" s="13"/>
      <c r="AP3" s="18" t="s">
        <v>29</v>
      </c>
      <c r="AQ3" s="10" t="s">
        <v>30</v>
      </c>
      <c r="AR3" s="11" t="s">
        <v>31</v>
      </c>
      <c r="AS3" s="11"/>
      <c r="AT3" s="11"/>
      <c r="AU3" s="11"/>
      <c r="AV3" s="13" t="s">
        <v>32</v>
      </c>
      <c r="AW3" s="10" t="s">
        <v>33</v>
      </c>
      <c r="AX3" s="13" t="s">
        <v>34</v>
      </c>
      <c r="AY3" s="13" t="s">
        <v>35</v>
      </c>
      <c r="AZ3" s="13" t="s">
        <v>36</v>
      </c>
      <c r="BA3" s="13" t="s">
        <v>37</v>
      </c>
      <c r="BB3" s="13" t="s">
        <v>38</v>
      </c>
      <c r="BC3" s="22" t="s">
        <v>39</v>
      </c>
      <c r="BD3" s="23"/>
      <c r="BE3" s="11" t="s">
        <v>40</v>
      </c>
      <c r="BF3" s="11" t="s">
        <v>41</v>
      </c>
      <c r="BG3" s="14" t="s">
        <v>42</v>
      </c>
      <c r="BH3" s="12" t="s">
        <v>43</v>
      </c>
      <c r="BI3" s="18" t="s">
        <v>44</v>
      </c>
      <c r="BJ3" s="11" t="s">
        <v>45</v>
      </c>
      <c r="BK3" s="11" t="s">
        <v>46</v>
      </c>
      <c r="BL3" s="11" t="s">
        <v>47</v>
      </c>
      <c r="BM3" s="11" t="s">
        <v>48</v>
      </c>
      <c r="BN3" s="11" t="s">
        <v>49</v>
      </c>
      <c r="BO3" s="11" t="s">
        <v>50</v>
      </c>
      <c r="BP3" s="11" t="s">
        <v>51</v>
      </c>
      <c r="BQ3" s="11" t="s">
        <v>52</v>
      </c>
      <c r="BR3" s="11" t="s">
        <v>53</v>
      </c>
      <c r="BS3" s="10" t="s">
        <v>54</v>
      </c>
      <c r="BT3" s="10" t="s">
        <v>55</v>
      </c>
      <c r="BU3" s="10" t="s">
        <v>56</v>
      </c>
      <c r="BV3" s="10" t="s">
        <v>57</v>
      </c>
      <c r="BW3" s="11" t="s">
        <v>58</v>
      </c>
    </row>
    <row r="4" spans="1:75" s="24" customFormat="1" ht="33" customHeight="1" x14ac:dyDescent="0.15">
      <c r="A4" s="10"/>
      <c r="B4" s="10"/>
      <c r="C4" s="10"/>
      <c r="D4" s="10"/>
      <c r="E4" s="11"/>
      <c r="F4" s="12"/>
      <c r="G4" s="11"/>
      <c r="H4" s="11"/>
      <c r="I4" s="11"/>
      <c r="J4" s="10"/>
      <c r="K4" s="11"/>
      <c r="L4" s="13"/>
      <c r="M4" s="14"/>
      <c r="N4" s="15"/>
      <c r="O4" s="16"/>
      <c r="P4" s="25"/>
      <c r="Q4" s="26" t="s">
        <v>59</v>
      </c>
      <c r="R4" s="26" t="s">
        <v>60</v>
      </c>
      <c r="S4" s="26" t="s">
        <v>61</v>
      </c>
      <c r="T4" s="27"/>
      <c r="U4" s="20"/>
      <c r="V4" s="10"/>
      <c r="W4" s="13"/>
      <c r="X4" s="28"/>
      <c r="Y4" s="28"/>
      <c r="Z4" s="13"/>
      <c r="AA4" s="13"/>
      <c r="AB4" s="29" t="s">
        <v>62</v>
      </c>
      <c r="AC4" s="29" t="s">
        <v>63</v>
      </c>
      <c r="AD4" s="29" t="s">
        <v>64</v>
      </c>
      <c r="AE4" s="29" t="s">
        <v>65</v>
      </c>
      <c r="AF4" s="29" t="s">
        <v>66</v>
      </c>
      <c r="AG4" s="29" t="s">
        <v>67</v>
      </c>
      <c r="AH4" s="13"/>
      <c r="AI4" s="29" t="s">
        <v>68</v>
      </c>
      <c r="AJ4" s="29" t="s">
        <v>69</v>
      </c>
      <c r="AK4" s="29" t="s">
        <v>70</v>
      </c>
      <c r="AL4" s="29" t="s">
        <v>71</v>
      </c>
      <c r="AM4" s="29" t="s">
        <v>72</v>
      </c>
      <c r="AN4" s="30" t="s">
        <v>73</v>
      </c>
      <c r="AO4" s="29" t="s">
        <v>74</v>
      </c>
      <c r="AP4" s="18"/>
      <c r="AQ4" s="10"/>
      <c r="AR4" s="31" t="s">
        <v>75</v>
      </c>
      <c r="AS4" s="31" t="s">
        <v>76</v>
      </c>
      <c r="AT4" s="31" t="s">
        <v>77</v>
      </c>
      <c r="AU4" s="31" t="s">
        <v>78</v>
      </c>
      <c r="AV4" s="13"/>
      <c r="AW4" s="10"/>
      <c r="AX4" s="13"/>
      <c r="AY4" s="13"/>
      <c r="AZ4" s="13"/>
      <c r="BA4" s="13"/>
      <c r="BB4" s="13"/>
      <c r="BC4" s="32" t="s">
        <v>79</v>
      </c>
      <c r="BD4" s="33" t="s">
        <v>80</v>
      </c>
      <c r="BE4" s="10"/>
      <c r="BF4" s="10"/>
      <c r="BG4" s="14"/>
      <c r="BH4" s="13"/>
      <c r="BI4" s="18"/>
      <c r="BJ4" s="10"/>
      <c r="BK4" s="10"/>
      <c r="BL4" s="11"/>
      <c r="BM4" s="10"/>
      <c r="BN4" s="10"/>
      <c r="BO4" s="11"/>
      <c r="BP4" s="10"/>
      <c r="BQ4" s="10"/>
      <c r="BR4" s="10"/>
      <c r="BS4" s="10"/>
      <c r="BT4" s="10"/>
      <c r="BU4" s="10"/>
      <c r="BV4" s="10"/>
      <c r="BW4" s="10"/>
    </row>
    <row r="5" spans="1:75" x14ac:dyDescent="0.15">
      <c r="A5" s="34">
        <v>1</v>
      </c>
      <c r="B5" s="34">
        <v>0</v>
      </c>
      <c r="C5" s="34" t="s">
        <v>81</v>
      </c>
      <c r="D5" s="34"/>
      <c r="E5" s="34"/>
      <c r="F5" s="34" t="s">
        <v>82</v>
      </c>
      <c r="G5" s="34"/>
      <c r="H5" s="34"/>
      <c r="I5" s="34" t="s">
        <v>83</v>
      </c>
      <c r="J5" s="34"/>
      <c r="K5" s="34"/>
      <c r="L5" s="34"/>
      <c r="M5" s="34">
        <v>0</v>
      </c>
      <c r="N5" s="35" t="s">
        <v>84</v>
      </c>
      <c r="O5" s="35"/>
      <c r="P5" s="36" t="str">
        <f>IF(O5="",N5,O5)</f>
        <v>1984/09/05</v>
      </c>
      <c r="Q5" s="37">
        <f>YEAR(P5)</f>
        <v>1984</v>
      </c>
      <c r="R5" s="37">
        <f>MONTH(P5)</f>
        <v>9</v>
      </c>
      <c r="S5" s="37">
        <f>DAY(N5)</f>
        <v>5</v>
      </c>
      <c r="T5" s="34">
        <f>IF(Q5=1900,"",IF(R5&lt;4,Q5-1,Q5))</f>
        <v>1984</v>
      </c>
      <c r="U5" s="38">
        <v>124920380</v>
      </c>
      <c r="V5" s="39"/>
      <c r="W5" s="34"/>
      <c r="X5" s="40">
        <v>0</v>
      </c>
      <c r="Y5" s="40">
        <f t="shared" ref="Y5:Y54" si="0">U5-X5</f>
        <v>124920380</v>
      </c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40">
        <f>IF(BG5=0,0,IF(BG5=L5,Y5-1,IF(Y5=1,0,ROUND(U5*M5,0))))</f>
        <v>0</v>
      </c>
      <c r="AO5" s="34"/>
      <c r="AP5" s="41">
        <f>U5</f>
        <v>124920380</v>
      </c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42" t="s">
        <v>85</v>
      </c>
      <c r="BD5" s="34" t="s">
        <v>86</v>
      </c>
      <c r="BE5" s="43"/>
      <c r="BF5" s="34" t="s">
        <v>87</v>
      </c>
      <c r="BG5" s="37">
        <f>IF(T5="",0,$O$1-T5)</f>
        <v>38</v>
      </c>
      <c r="BH5" s="34"/>
      <c r="BI5" s="41">
        <f>U5-AP5</f>
        <v>0</v>
      </c>
      <c r="BJ5" s="34" t="s">
        <v>88</v>
      </c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</row>
    <row r="6" spans="1:75" x14ac:dyDescent="0.15">
      <c r="A6" s="34">
        <v>2</v>
      </c>
      <c r="B6" s="34">
        <v>0</v>
      </c>
      <c r="C6" s="34" t="s">
        <v>89</v>
      </c>
      <c r="D6" s="34"/>
      <c r="E6" s="34"/>
      <c r="F6" s="34" t="s">
        <v>82</v>
      </c>
      <c r="G6" s="34"/>
      <c r="H6" s="34"/>
      <c r="I6" s="34" t="s">
        <v>83</v>
      </c>
      <c r="J6" s="34"/>
      <c r="K6" s="34"/>
      <c r="L6" s="34"/>
      <c r="M6" s="34">
        <v>0</v>
      </c>
      <c r="N6" s="35" t="s">
        <v>90</v>
      </c>
      <c r="O6" s="35"/>
      <c r="P6" s="36" t="str">
        <f>IF(O6="",N6,O6)</f>
        <v>1990/11/19</v>
      </c>
      <c r="Q6" s="37">
        <f>YEAR(P6)</f>
        <v>1990</v>
      </c>
      <c r="R6" s="37">
        <f>MONTH(P6)</f>
        <v>11</v>
      </c>
      <c r="S6" s="37">
        <f>DAY(N6)</f>
        <v>19</v>
      </c>
      <c r="T6" s="34">
        <f>IF(Q6=1900,"",IF(R6&lt;4,Q6-1,Q6))</f>
        <v>1990</v>
      </c>
      <c r="U6" s="38">
        <v>899</v>
      </c>
      <c r="V6" s="39"/>
      <c r="W6" s="34"/>
      <c r="X6" s="40">
        <v>0</v>
      </c>
      <c r="Y6" s="40">
        <f t="shared" si="0"/>
        <v>899</v>
      </c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40">
        <f>IF(BG6=0,0,IF(BG6=L6,Y6-1,IF(Y6=1,0,ROUND(U6*M6,0))))</f>
        <v>0</v>
      </c>
      <c r="AO6" s="34"/>
      <c r="AP6" s="41">
        <f>U6</f>
        <v>899</v>
      </c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42" t="s">
        <v>91</v>
      </c>
      <c r="BD6" s="34" t="s">
        <v>86</v>
      </c>
      <c r="BE6" s="38"/>
      <c r="BF6" s="34" t="s">
        <v>92</v>
      </c>
      <c r="BG6" s="37">
        <f>IF(T6="",0,$O$1-T6)</f>
        <v>32</v>
      </c>
      <c r="BH6" s="34"/>
      <c r="BI6" s="41">
        <f>U6-AP6</f>
        <v>0</v>
      </c>
      <c r="BJ6" s="34" t="s">
        <v>88</v>
      </c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</row>
    <row r="7" spans="1:75" x14ac:dyDescent="0.15">
      <c r="A7" s="34">
        <v>3</v>
      </c>
      <c r="B7" s="34">
        <v>0</v>
      </c>
      <c r="C7" s="34" t="s">
        <v>93</v>
      </c>
      <c r="D7" s="34"/>
      <c r="E7" s="34"/>
      <c r="F7" s="34" t="s">
        <v>82</v>
      </c>
      <c r="G7" s="34"/>
      <c r="H7" s="34"/>
      <c r="I7" s="34" t="s">
        <v>83</v>
      </c>
      <c r="J7" s="34"/>
      <c r="K7" s="34"/>
      <c r="L7" s="34"/>
      <c r="M7" s="34">
        <v>0</v>
      </c>
      <c r="N7" s="35" t="s">
        <v>90</v>
      </c>
      <c r="O7" s="35"/>
      <c r="P7" s="36" t="str">
        <f t="shared" ref="P7:P18" si="1">IF(O7="",N7,O7)</f>
        <v>1990/11/19</v>
      </c>
      <c r="Q7" s="37">
        <f t="shared" ref="Q7:Q18" si="2">YEAR(P7)</f>
        <v>1990</v>
      </c>
      <c r="R7" s="37">
        <f t="shared" ref="R7:R18" si="3">MONTH(P7)</f>
        <v>11</v>
      </c>
      <c r="S7" s="37">
        <f t="shared" ref="S7:S18" si="4">DAY(N7)</f>
        <v>19</v>
      </c>
      <c r="T7" s="34">
        <f t="shared" ref="T7:T18" si="5">IF(Q7=1900,"",IF(R7&lt;4,Q7-1,Q7))</f>
        <v>1990</v>
      </c>
      <c r="U7" s="38">
        <v>69</v>
      </c>
      <c r="V7" s="39"/>
      <c r="W7" s="34"/>
      <c r="X7" s="40">
        <v>0</v>
      </c>
      <c r="Y7" s="40">
        <f t="shared" si="0"/>
        <v>69</v>
      </c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40">
        <f t="shared" ref="AN7:AN18" si="6">IF(BG7=0,0,IF(BG7=L7,Y7-1,IF(Y7=1,0,ROUND(U7*M7,0))))</f>
        <v>0</v>
      </c>
      <c r="AO7" s="34"/>
      <c r="AP7" s="41">
        <f t="shared" ref="AP7:AP18" si="7">U7</f>
        <v>69</v>
      </c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42" t="s">
        <v>94</v>
      </c>
      <c r="BD7" s="34" t="s">
        <v>86</v>
      </c>
      <c r="BE7" s="38"/>
      <c r="BF7" s="34" t="s">
        <v>92</v>
      </c>
      <c r="BG7" s="37">
        <f t="shared" ref="BG7:BG18" si="8">IF(T7="",0,$O$1-T7)</f>
        <v>32</v>
      </c>
      <c r="BH7" s="34"/>
      <c r="BI7" s="41">
        <f t="shared" ref="BI7:BI18" si="9">U7-AP7</f>
        <v>0</v>
      </c>
      <c r="BJ7" s="34" t="s">
        <v>88</v>
      </c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</row>
    <row r="8" spans="1:75" x14ac:dyDescent="0.15">
      <c r="A8" s="34">
        <v>4</v>
      </c>
      <c r="B8" s="34">
        <v>0</v>
      </c>
      <c r="C8" s="34" t="s">
        <v>95</v>
      </c>
      <c r="D8" s="34"/>
      <c r="E8" s="34"/>
      <c r="F8" s="34" t="s">
        <v>82</v>
      </c>
      <c r="G8" s="34"/>
      <c r="H8" s="34"/>
      <c r="I8" s="34" t="s">
        <v>83</v>
      </c>
      <c r="J8" s="34"/>
      <c r="K8" s="34"/>
      <c r="L8" s="34"/>
      <c r="M8" s="34">
        <v>0</v>
      </c>
      <c r="N8" s="35" t="s">
        <v>90</v>
      </c>
      <c r="O8" s="35"/>
      <c r="P8" s="36" t="str">
        <f t="shared" si="1"/>
        <v>1990/11/19</v>
      </c>
      <c r="Q8" s="37">
        <f t="shared" si="2"/>
        <v>1990</v>
      </c>
      <c r="R8" s="37">
        <f t="shared" si="3"/>
        <v>11</v>
      </c>
      <c r="S8" s="37">
        <f t="shared" si="4"/>
        <v>19</v>
      </c>
      <c r="T8" s="34">
        <f t="shared" si="5"/>
        <v>1990</v>
      </c>
      <c r="U8" s="38">
        <v>812</v>
      </c>
      <c r="V8" s="34"/>
      <c r="W8" s="34"/>
      <c r="X8" s="40">
        <v>0</v>
      </c>
      <c r="Y8" s="40">
        <f t="shared" si="0"/>
        <v>812</v>
      </c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40">
        <f t="shared" si="6"/>
        <v>0</v>
      </c>
      <c r="AO8" s="34"/>
      <c r="AP8" s="41">
        <f t="shared" si="7"/>
        <v>812</v>
      </c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42" t="s">
        <v>96</v>
      </c>
      <c r="BD8" s="34" t="s">
        <v>86</v>
      </c>
      <c r="BE8" s="38"/>
      <c r="BF8" s="34" t="s">
        <v>92</v>
      </c>
      <c r="BG8" s="37">
        <f t="shared" si="8"/>
        <v>32</v>
      </c>
      <c r="BH8" s="34"/>
      <c r="BI8" s="41">
        <f t="shared" si="9"/>
        <v>0</v>
      </c>
      <c r="BJ8" s="34" t="s">
        <v>88</v>
      </c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</row>
    <row r="9" spans="1:75" x14ac:dyDescent="0.15">
      <c r="A9" s="34">
        <v>5</v>
      </c>
      <c r="B9" s="34">
        <v>0</v>
      </c>
      <c r="C9" s="34" t="s">
        <v>97</v>
      </c>
      <c r="D9" s="34"/>
      <c r="E9" s="34"/>
      <c r="F9" s="34" t="s">
        <v>82</v>
      </c>
      <c r="G9" s="34"/>
      <c r="H9" s="34"/>
      <c r="I9" s="34" t="s">
        <v>83</v>
      </c>
      <c r="J9" s="34"/>
      <c r="K9" s="34"/>
      <c r="L9" s="34"/>
      <c r="M9" s="34">
        <v>0</v>
      </c>
      <c r="N9" s="35" t="s">
        <v>98</v>
      </c>
      <c r="O9" s="35"/>
      <c r="P9" s="36" t="str">
        <f t="shared" si="1"/>
        <v>1990/01/23</v>
      </c>
      <c r="Q9" s="37">
        <f t="shared" si="2"/>
        <v>1990</v>
      </c>
      <c r="R9" s="37">
        <f t="shared" si="3"/>
        <v>1</v>
      </c>
      <c r="S9" s="37">
        <f t="shared" si="4"/>
        <v>23</v>
      </c>
      <c r="T9" s="34">
        <f t="shared" si="5"/>
        <v>1989</v>
      </c>
      <c r="U9" s="38">
        <v>1392</v>
      </c>
      <c r="V9" s="34"/>
      <c r="W9" s="34"/>
      <c r="X9" s="40">
        <v>0</v>
      </c>
      <c r="Y9" s="40">
        <f t="shared" si="0"/>
        <v>1392</v>
      </c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40">
        <f t="shared" si="6"/>
        <v>0</v>
      </c>
      <c r="AO9" s="34"/>
      <c r="AP9" s="41">
        <f t="shared" si="7"/>
        <v>1392</v>
      </c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42" t="s">
        <v>99</v>
      </c>
      <c r="BD9" s="34" t="s">
        <v>86</v>
      </c>
      <c r="BE9" s="38"/>
      <c r="BF9" s="34" t="s">
        <v>100</v>
      </c>
      <c r="BG9" s="37">
        <f t="shared" si="8"/>
        <v>33</v>
      </c>
      <c r="BH9" s="34"/>
      <c r="BI9" s="41">
        <f t="shared" si="9"/>
        <v>0</v>
      </c>
      <c r="BJ9" s="34" t="s">
        <v>88</v>
      </c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</row>
    <row r="10" spans="1:75" x14ac:dyDescent="0.15">
      <c r="A10" s="34">
        <v>6</v>
      </c>
      <c r="B10" s="34">
        <v>0</v>
      </c>
      <c r="C10" s="34" t="s">
        <v>101</v>
      </c>
      <c r="D10" s="34"/>
      <c r="E10" s="34"/>
      <c r="F10" s="34" t="s">
        <v>82</v>
      </c>
      <c r="G10" s="34"/>
      <c r="H10" s="34"/>
      <c r="I10" s="34" t="s">
        <v>83</v>
      </c>
      <c r="J10" s="34"/>
      <c r="K10" s="34"/>
      <c r="L10" s="34"/>
      <c r="M10" s="34">
        <v>0</v>
      </c>
      <c r="N10" s="35" t="s">
        <v>98</v>
      </c>
      <c r="O10" s="35"/>
      <c r="P10" s="36" t="str">
        <f t="shared" si="1"/>
        <v>1990/01/23</v>
      </c>
      <c r="Q10" s="37">
        <f t="shared" si="2"/>
        <v>1990</v>
      </c>
      <c r="R10" s="37">
        <f t="shared" si="3"/>
        <v>1</v>
      </c>
      <c r="S10" s="37">
        <f t="shared" si="4"/>
        <v>23</v>
      </c>
      <c r="T10" s="34">
        <f t="shared" si="5"/>
        <v>1989</v>
      </c>
      <c r="U10" s="38">
        <v>2465</v>
      </c>
      <c r="V10" s="34"/>
      <c r="W10" s="34"/>
      <c r="X10" s="40">
        <v>0</v>
      </c>
      <c r="Y10" s="40">
        <f t="shared" si="0"/>
        <v>2465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40">
        <f t="shared" si="6"/>
        <v>0</v>
      </c>
      <c r="AO10" s="34"/>
      <c r="AP10" s="41">
        <f t="shared" si="7"/>
        <v>2465</v>
      </c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42" t="s">
        <v>102</v>
      </c>
      <c r="BD10" s="34" t="s">
        <v>86</v>
      </c>
      <c r="BE10" s="38"/>
      <c r="BF10" s="34" t="s">
        <v>100</v>
      </c>
      <c r="BG10" s="37">
        <f t="shared" si="8"/>
        <v>33</v>
      </c>
      <c r="BH10" s="34"/>
      <c r="BI10" s="41">
        <f t="shared" si="9"/>
        <v>0</v>
      </c>
      <c r="BJ10" s="34" t="s">
        <v>88</v>
      </c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</row>
    <row r="11" spans="1:75" x14ac:dyDescent="0.15">
      <c r="A11" s="34">
        <v>7</v>
      </c>
      <c r="B11" s="34">
        <v>0</v>
      </c>
      <c r="C11" s="34" t="s">
        <v>103</v>
      </c>
      <c r="D11" s="34"/>
      <c r="E11" s="34"/>
      <c r="F11" s="34" t="s">
        <v>82</v>
      </c>
      <c r="G11" s="34"/>
      <c r="H11" s="34"/>
      <c r="I11" s="34" t="s">
        <v>83</v>
      </c>
      <c r="J11" s="34"/>
      <c r="K11" s="34"/>
      <c r="L11" s="34"/>
      <c r="M11" s="34">
        <v>0</v>
      </c>
      <c r="N11" s="35" t="s">
        <v>98</v>
      </c>
      <c r="O11" s="35"/>
      <c r="P11" s="36" t="str">
        <f t="shared" si="1"/>
        <v>1990/01/23</v>
      </c>
      <c r="Q11" s="37">
        <f t="shared" si="2"/>
        <v>1990</v>
      </c>
      <c r="R11" s="37">
        <f t="shared" si="3"/>
        <v>1</v>
      </c>
      <c r="S11" s="37">
        <f t="shared" si="4"/>
        <v>23</v>
      </c>
      <c r="T11" s="34">
        <f t="shared" si="5"/>
        <v>1989</v>
      </c>
      <c r="U11" s="38">
        <v>2829</v>
      </c>
      <c r="V11" s="34"/>
      <c r="W11" s="34"/>
      <c r="X11" s="40">
        <v>0</v>
      </c>
      <c r="Y11" s="40">
        <f t="shared" si="0"/>
        <v>2829</v>
      </c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40">
        <f t="shared" si="6"/>
        <v>0</v>
      </c>
      <c r="AO11" s="34"/>
      <c r="AP11" s="41">
        <f t="shared" si="7"/>
        <v>2829</v>
      </c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42" t="s">
        <v>104</v>
      </c>
      <c r="BD11" s="34" t="s">
        <v>86</v>
      </c>
      <c r="BE11" s="38"/>
      <c r="BF11" s="34" t="s">
        <v>100</v>
      </c>
      <c r="BG11" s="37">
        <f t="shared" si="8"/>
        <v>33</v>
      </c>
      <c r="BH11" s="34"/>
      <c r="BI11" s="41">
        <f t="shared" si="9"/>
        <v>0</v>
      </c>
      <c r="BJ11" s="34" t="s">
        <v>88</v>
      </c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</row>
    <row r="12" spans="1:75" x14ac:dyDescent="0.15">
      <c r="A12" s="34">
        <v>8</v>
      </c>
      <c r="B12" s="34">
        <v>0</v>
      </c>
      <c r="C12" s="34" t="s">
        <v>105</v>
      </c>
      <c r="D12" s="34"/>
      <c r="E12" s="34"/>
      <c r="F12" s="34" t="s">
        <v>82</v>
      </c>
      <c r="G12" s="34"/>
      <c r="H12" s="34"/>
      <c r="I12" s="34" t="s">
        <v>106</v>
      </c>
      <c r="J12" s="34"/>
      <c r="K12" s="34"/>
      <c r="L12" s="34"/>
      <c r="M12" s="34">
        <v>0</v>
      </c>
      <c r="N12" s="35" t="s">
        <v>107</v>
      </c>
      <c r="O12" s="35"/>
      <c r="P12" s="36" t="str">
        <f t="shared" si="1"/>
        <v>1989/03/31</v>
      </c>
      <c r="Q12" s="37">
        <f t="shared" si="2"/>
        <v>1989</v>
      </c>
      <c r="R12" s="37">
        <f t="shared" si="3"/>
        <v>3</v>
      </c>
      <c r="S12" s="37">
        <f t="shared" si="4"/>
        <v>31</v>
      </c>
      <c r="T12" s="34">
        <f t="shared" si="5"/>
        <v>1988</v>
      </c>
      <c r="U12" s="38">
        <v>1292760</v>
      </c>
      <c r="V12" s="34"/>
      <c r="W12" s="34"/>
      <c r="X12" s="40">
        <v>0</v>
      </c>
      <c r="Y12" s="40">
        <f t="shared" si="0"/>
        <v>1292760</v>
      </c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40">
        <f t="shared" si="6"/>
        <v>0</v>
      </c>
      <c r="AO12" s="34"/>
      <c r="AP12" s="41">
        <f t="shared" si="7"/>
        <v>1292760</v>
      </c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42" t="s">
        <v>108</v>
      </c>
      <c r="BD12" s="34" t="s">
        <v>86</v>
      </c>
      <c r="BE12" s="38"/>
      <c r="BF12" s="34" t="s">
        <v>87</v>
      </c>
      <c r="BG12" s="37">
        <f t="shared" si="8"/>
        <v>34</v>
      </c>
      <c r="BH12" s="34"/>
      <c r="BI12" s="41">
        <f t="shared" si="9"/>
        <v>0</v>
      </c>
      <c r="BJ12" s="34" t="s">
        <v>88</v>
      </c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</row>
    <row r="13" spans="1:75" x14ac:dyDescent="0.15">
      <c r="A13" s="34">
        <v>9</v>
      </c>
      <c r="B13" s="34">
        <v>0</v>
      </c>
      <c r="C13" s="34" t="s">
        <v>109</v>
      </c>
      <c r="D13" s="34"/>
      <c r="E13" s="34"/>
      <c r="F13" s="34" t="s">
        <v>82</v>
      </c>
      <c r="G13" s="34"/>
      <c r="H13" s="34"/>
      <c r="I13" s="34" t="s">
        <v>106</v>
      </c>
      <c r="J13" s="34"/>
      <c r="K13" s="34"/>
      <c r="L13" s="34"/>
      <c r="M13" s="34">
        <v>0</v>
      </c>
      <c r="N13" s="35" t="s">
        <v>107</v>
      </c>
      <c r="O13" s="35"/>
      <c r="P13" s="36" t="str">
        <f t="shared" si="1"/>
        <v>1989/03/31</v>
      </c>
      <c r="Q13" s="37">
        <f t="shared" si="2"/>
        <v>1989</v>
      </c>
      <c r="R13" s="37">
        <f t="shared" si="3"/>
        <v>3</v>
      </c>
      <c r="S13" s="37">
        <f t="shared" si="4"/>
        <v>31</v>
      </c>
      <c r="T13" s="34">
        <f t="shared" si="5"/>
        <v>1988</v>
      </c>
      <c r="U13" s="38">
        <v>4921560</v>
      </c>
      <c r="V13" s="34"/>
      <c r="W13" s="34"/>
      <c r="X13" s="40">
        <v>0</v>
      </c>
      <c r="Y13" s="40">
        <f t="shared" si="0"/>
        <v>4921560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40">
        <f t="shared" si="6"/>
        <v>0</v>
      </c>
      <c r="AO13" s="34"/>
      <c r="AP13" s="41">
        <f t="shared" si="7"/>
        <v>4921560</v>
      </c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42" t="s">
        <v>110</v>
      </c>
      <c r="BD13" s="34" t="s">
        <v>86</v>
      </c>
      <c r="BE13" s="38"/>
      <c r="BF13" s="34" t="s">
        <v>87</v>
      </c>
      <c r="BG13" s="37">
        <f t="shared" si="8"/>
        <v>34</v>
      </c>
      <c r="BH13" s="34"/>
      <c r="BI13" s="41">
        <f t="shared" si="9"/>
        <v>0</v>
      </c>
      <c r="BJ13" s="34" t="s">
        <v>88</v>
      </c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</row>
    <row r="14" spans="1:75" x14ac:dyDescent="0.15">
      <c r="A14" s="34">
        <v>10</v>
      </c>
      <c r="B14" s="34">
        <v>0</v>
      </c>
      <c r="C14" s="34" t="s">
        <v>111</v>
      </c>
      <c r="D14" s="34"/>
      <c r="E14" s="34"/>
      <c r="F14" s="34" t="s">
        <v>82</v>
      </c>
      <c r="G14" s="34"/>
      <c r="H14" s="34"/>
      <c r="I14" s="34" t="s">
        <v>106</v>
      </c>
      <c r="J14" s="34"/>
      <c r="K14" s="34"/>
      <c r="L14" s="34"/>
      <c r="M14" s="34">
        <v>0</v>
      </c>
      <c r="N14" s="35" t="s">
        <v>107</v>
      </c>
      <c r="O14" s="35"/>
      <c r="P14" s="36" t="str">
        <f t="shared" si="1"/>
        <v>1989/03/31</v>
      </c>
      <c r="Q14" s="37">
        <f t="shared" si="2"/>
        <v>1989</v>
      </c>
      <c r="R14" s="37">
        <f t="shared" si="3"/>
        <v>3</v>
      </c>
      <c r="S14" s="37">
        <f t="shared" si="4"/>
        <v>31</v>
      </c>
      <c r="T14" s="34">
        <f t="shared" si="5"/>
        <v>1988</v>
      </c>
      <c r="U14" s="38">
        <v>892080</v>
      </c>
      <c r="V14" s="34"/>
      <c r="W14" s="34"/>
      <c r="X14" s="40">
        <v>0</v>
      </c>
      <c r="Y14" s="40">
        <f t="shared" si="0"/>
        <v>892080</v>
      </c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40">
        <f t="shared" si="6"/>
        <v>0</v>
      </c>
      <c r="AO14" s="34"/>
      <c r="AP14" s="41">
        <f t="shared" si="7"/>
        <v>892080</v>
      </c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42" t="s">
        <v>112</v>
      </c>
      <c r="BD14" s="34" t="s">
        <v>86</v>
      </c>
      <c r="BE14" s="38"/>
      <c r="BF14" s="34" t="s">
        <v>87</v>
      </c>
      <c r="BG14" s="37">
        <f t="shared" si="8"/>
        <v>34</v>
      </c>
      <c r="BH14" s="34"/>
      <c r="BI14" s="41">
        <f t="shared" si="9"/>
        <v>0</v>
      </c>
      <c r="BJ14" s="34" t="s">
        <v>88</v>
      </c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</row>
    <row r="15" spans="1:75" x14ac:dyDescent="0.15">
      <c r="A15" s="34">
        <v>11</v>
      </c>
      <c r="B15" s="34">
        <v>0</v>
      </c>
      <c r="C15" s="34" t="s">
        <v>113</v>
      </c>
      <c r="D15" s="34"/>
      <c r="E15" s="34"/>
      <c r="F15" s="34" t="s">
        <v>82</v>
      </c>
      <c r="G15" s="34"/>
      <c r="H15" s="34"/>
      <c r="I15" s="34" t="s">
        <v>106</v>
      </c>
      <c r="J15" s="34"/>
      <c r="K15" s="34"/>
      <c r="L15" s="34"/>
      <c r="M15" s="34">
        <v>0</v>
      </c>
      <c r="N15" s="35" t="s">
        <v>107</v>
      </c>
      <c r="O15" s="35"/>
      <c r="P15" s="36" t="str">
        <f t="shared" si="1"/>
        <v>1989/03/31</v>
      </c>
      <c r="Q15" s="37">
        <f t="shared" si="2"/>
        <v>1989</v>
      </c>
      <c r="R15" s="37">
        <f t="shared" si="3"/>
        <v>3</v>
      </c>
      <c r="S15" s="37">
        <f t="shared" si="4"/>
        <v>31</v>
      </c>
      <c r="T15" s="34">
        <f t="shared" si="5"/>
        <v>1988</v>
      </c>
      <c r="U15" s="38">
        <v>12194280</v>
      </c>
      <c r="V15" s="34"/>
      <c r="W15" s="34"/>
      <c r="X15" s="40">
        <v>0</v>
      </c>
      <c r="Y15" s="40">
        <f t="shared" si="0"/>
        <v>12194280</v>
      </c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40">
        <f t="shared" si="6"/>
        <v>0</v>
      </c>
      <c r="AO15" s="34"/>
      <c r="AP15" s="41">
        <f t="shared" si="7"/>
        <v>12194280</v>
      </c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42" t="s">
        <v>114</v>
      </c>
      <c r="BD15" s="34" t="s">
        <v>86</v>
      </c>
      <c r="BE15" s="38"/>
      <c r="BF15" s="34" t="s">
        <v>87</v>
      </c>
      <c r="BG15" s="37">
        <f t="shared" si="8"/>
        <v>34</v>
      </c>
      <c r="BH15" s="34"/>
      <c r="BI15" s="41">
        <f t="shared" si="9"/>
        <v>0</v>
      </c>
      <c r="BJ15" s="34" t="s">
        <v>88</v>
      </c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x14ac:dyDescent="0.15">
      <c r="A16" s="34">
        <v>12</v>
      </c>
      <c r="B16" s="34">
        <v>0</v>
      </c>
      <c r="C16" s="34" t="s">
        <v>115</v>
      </c>
      <c r="D16" s="34"/>
      <c r="E16" s="34"/>
      <c r="F16" s="34" t="s">
        <v>82</v>
      </c>
      <c r="G16" s="34"/>
      <c r="H16" s="34"/>
      <c r="I16" s="34" t="s">
        <v>106</v>
      </c>
      <c r="J16" s="34"/>
      <c r="K16" s="34"/>
      <c r="L16" s="34"/>
      <c r="M16" s="34">
        <v>0</v>
      </c>
      <c r="N16" s="35" t="s">
        <v>107</v>
      </c>
      <c r="O16" s="35"/>
      <c r="P16" s="36" t="str">
        <f t="shared" si="1"/>
        <v>1989/03/31</v>
      </c>
      <c r="Q16" s="37">
        <f t="shared" si="2"/>
        <v>1989</v>
      </c>
      <c r="R16" s="37">
        <f t="shared" si="3"/>
        <v>3</v>
      </c>
      <c r="S16" s="37">
        <f t="shared" si="4"/>
        <v>31</v>
      </c>
      <c r="T16" s="34">
        <f t="shared" si="5"/>
        <v>1988</v>
      </c>
      <c r="U16" s="38">
        <v>9389520</v>
      </c>
      <c r="V16" s="34"/>
      <c r="W16" s="34"/>
      <c r="X16" s="40">
        <v>0</v>
      </c>
      <c r="Y16" s="40">
        <f t="shared" si="0"/>
        <v>9389520</v>
      </c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40">
        <f t="shared" si="6"/>
        <v>0</v>
      </c>
      <c r="AO16" s="34"/>
      <c r="AP16" s="41">
        <f t="shared" si="7"/>
        <v>9389520</v>
      </c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42" t="s">
        <v>116</v>
      </c>
      <c r="BD16" s="34" t="s">
        <v>86</v>
      </c>
      <c r="BE16" s="38"/>
      <c r="BF16" s="34" t="s">
        <v>87</v>
      </c>
      <c r="BG16" s="37">
        <f t="shared" si="8"/>
        <v>34</v>
      </c>
      <c r="BH16" s="34"/>
      <c r="BI16" s="41">
        <f t="shared" si="9"/>
        <v>0</v>
      </c>
      <c r="BJ16" s="34" t="s">
        <v>88</v>
      </c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x14ac:dyDescent="0.15">
      <c r="A17" s="34">
        <v>13</v>
      </c>
      <c r="B17" s="34">
        <v>0</v>
      </c>
      <c r="C17" s="34" t="s">
        <v>117</v>
      </c>
      <c r="D17" s="34"/>
      <c r="E17" s="34"/>
      <c r="F17" s="34" t="s">
        <v>82</v>
      </c>
      <c r="G17" s="34"/>
      <c r="H17" s="34"/>
      <c r="I17" s="34" t="s">
        <v>106</v>
      </c>
      <c r="J17" s="34"/>
      <c r="K17" s="34"/>
      <c r="L17" s="34"/>
      <c r="M17" s="34">
        <v>0</v>
      </c>
      <c r="N17" s="35" t="s">
        <v>107</v>
      </c>
      <c r="O17" s="35"/>
      <c r="P17" s="36" t="str">
        <f t="shared" si="1"/>
        <v>1989/03/31</v>
      </c>
      <c r="Q17" s="37">
        <f t="shared" si="2"/>
        <v>1989</v>
      </c>
      <c r="R17" s="37">
        <f t="shared" si="3"/>
        <v>3</v>
      </c>
      <c r="S17" s="37">
        <f t="shared" si="4"/>
        <v>31</v>
      </c>
      <c r="T17" s="34">
        <f t="shared" si="5"/>
        <v>1988</v>
      </c>
      <c r="U17" s="38">
        <v>3197880</v>
      </c>
      <c r="V17" s="34"/>
      <c r="W17" s="34"/>
      <c r="X17" s="40">
        <v>0</v>
      </c>
      <c r="Y17" s="40">
        <f t="shared" si="0"/>
        <v>3197880</v>
      </c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40">
        <f t="shared" si="6"/>
        <v>0</v>
      </c>
      <c r="AO17" s="34"/>
      <c r="AP17" s="41">
        <f t="shared" si="7"/>
        <v>3197880</v>
      </c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42" t="s">
        <v>118</v>
      </c>
      <c r="BD17" s="34" t="s">
        <v>86</v>
      </c>
      <c r="BE17" s="38"/>
      <c r="BF17" s="34" t="s">
        <v>87</v>
      </c>
      <c r="BG17" s="37">
        <f t="shared" si="8"/>
        <v>34</v>
      </c>
      <c r="BH17" s="34"/>
      <c r="BI17" s="41">
        <f t="shared" si="9"/>
        <v>0</v>
      </c>
      <c r="BJ17" s="34" t="s">
        <v>88</v>
      </c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x14ac:dyDescent="0.15">
      <c r="A18" s="34">
        <v>14</v>
      </c>
      <c r="B18" s="34">
        <v>0</v>
      </c>
      <c r="C18" s="34" t="s">
        <v>119</v>
      </c>
      <c r="D18" s="34"/>
      <c r="E18" s="34"/>
      <c r="F18" s="34" t="s">
        <v>82</v>
      </c>
      <c r="G18" s="34"/>
      <c r="H18" s="34"/>
      <c r="I18" s="34" t="s">
        <v>106</v>
      </c>
      <c r="J18" s="34"/>
      <c r="K18" s="34"/>
      <c r="L18" s="34"/>
      <c r="M18" s="34">
        <v>0</v>
      </c>
      <c r="N18" s="35" t="s">
        <v>107</v>
      </c>
      <c r="O18" s="35"/>
      <c r="P18" s="36" t="str">
        <f t="shared" si="1"/>
        <v>1989/03/31</v>
      </c>
      <c r="Q18" s="37">
        <f t="shared" si="2"/>
        <v>1989</v>
      </c>
      <c r="R18" s="37">
        <f t="shared" si="3"/>
        <v>3</v>
      </c>
      <c r="S18" s="37">
        <f t="shared" si="4"/>
        <v>31</v>
      </c>
      <c r="T18" s="34">
        <f t="shared" si="5"/>
        <v>1988</v>
      </c>
      <c r="U18" s="38">
        <v>6471360</v>
      </c>
      <c r="V18" s="34"/>
      <c r="W18" s="34"/>
      <c r="X18" s="40">
        <v>0</v>
      </c>
      <c r="Y18" s="40">
        <f t="shared" si="0"/>
        <v>6471360</v>
      </c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40">
        <f t="shared" si="6"/>
        <v>0</v>
      </c>
      <c r="AO18" s="34"/>
      <c r="AP18" s="41">
        <f t="shared" si="7"/>
        <v>6471360</v>
      </c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42" t="s">
        <v>120</v>
      </c>
      <c r="BD18" s="34" t="s">
        <v>86</v>
      </c>
      <c r="BE18" s="38"/>
      <c r="BF18" s="34" t="s">
        <v>87</v>
      </c>
      <c r="BG18" s="37">
        <f t="shared" si="8"/>
        <v>34</v>
      </c>
      <c r="BH18" s="34"/>
      <c r="BI18" s="41">
        <f t="shared" si="9"/>
        <v>0</v>
      </c>
      <c r="BJ18" s="34" t="s">
        <v>88</v>
      </c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x14ac:dyDescent="0.15">
      <c r="A19" s="34">
        <v>15</v>
      </c>
      <c r="B19" s="34">
        <v>0</v>
      </c>
      <c r="C19" s="34" t="s">
        <v>121</v>
      </c>
      <c r="D19" s="34"/>
      <c r="E19" s="34"/>
      <c r="F19" s="34" t="s">
        <v>82</v>
      </c>
      <c r="G19" s="34"/>
      <c r="H19" s="34"/>
      <c r="I19" s="34" t="s">
        <v>122</v>
      </c>
      <c r="J19" s="34"/>
      <c r="K19" s="34"/>
      <c r="L19" s="34"/>
      <c r="M19" s="34">
        <v>0</v>
      </c>
      <c r="N19" s="35" t="s">
        <v>107</v>
      </c>
      <c r="O19" s="35"/>
      <c r="P19" s="36" t="str">
        <f>IF(O19="",N19,O19)</f>
        <v>1989/03/31</v>
      </c>
      <c r="Q19" s="37">
        <f>YEAR(P19)</f>
        <v>1989</v>
      </c>
      <c r="R19" s="37">
        <f>MONTH(P19)</f>
        <v>3</v>
      </c>
      <c r="S19" s="37">
        <f>DAY(N19)</f>
        <v>31</v>
      </c>
      <c r="T19" s="34">
        <f>IF(Q19=1900,"",IF(R19&lt;4,Q19-1,Q19))</f>
        <v>1988</v>
      </c>
      <c r="U19" s="38">
        <v>0</v>
      </c>
      <c r="V19" s="34"/>
      <c r="W19" s="34"/>
      <c r="X19" s="40">
        <v>0</v>
      </c>
      <c r="Y19" s="40">
        <f t="shared" si="0"/>
        <v>0</v>
      </c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40">
        <f>IF(BG19=0,0,IF(BG19=L19,Y19-1,IF(Y19=1,0,ROUND(U19*M19,0))))</f>
        <v>0</v>
      </c>
      <c r="AO19" s="34"/>
      <c r="AP19" s="41">
        <f>U19</f>
        <v>0</v>
      </c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42" t="s">
        <v>123</v>
      </c>
      <c r="BD19" s="34" t="s">
        <v>86</v>
      </c>
      <c r="BE19" s="38"/>
      <c r="BF19" s="34" t="s">
        <v>87</v>
      </c>
      <c r="BG19" s="37">
        <f>IF(T19="",0,$O$1-T19)</f>
        <v>34</v>
      </c>
      <c r="BH19" s="34"/>
      <c r="BI19" s="41">
        <f>U19-AP19</f>
        <v>0</v>
      </c>
      <c r="BJ19" s="34" t="s">
        <v>88</v>
      </c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x14ac:dyDescent="0.15">
      <c r="A20" s="34">
        <v>16</v>
      </c>
      <c r="B20" s="34">
        <v>0</v>
      </c>
      <c r="C20" s="34" t="s">
        <v>124</v>
      </c>
      <c r="D20" s="34"/>
      <c r="E20" s="34"/>
      <c r="F20" s="34" t="s">
        <v>82</v>
      </c>
      <c r="G20" s="34"/>
      <c r="H20" s="34"/>
      <c r="I20" s="34" t="s">
        <v>106</v>
      </c>
      <c r="J20" s="34"/>
      <c r="K20" s="34"/>
      <c r="L20" s="34"/>
      <c r="M20" s="34">
        <v>0</v>
      </c>
      <c r="N20" s="35" t="s">
        <v>107</v>
      </c>
      <c r="O20" s="35"/>
      <c r="P20" s="36" t="str">
        <f>IF(O20="",N20,O20)</f>
        <v>1989/03/31</v>
      </c>
      <c r="Q20" s="37">
        <f>YEAR(P20)</f>
        <v>1989</v>
      </c>
      <c r="R20" s="37">
        <f>MONTH(P20)</f>
        <v>3</v>
      </c>
      <c r="S20" s="37">
        <f>DAY(N20)</f>
        <v>31</v>
      </c>
      <c r="T20" s="34">
        <f>IF(Q20=1900,"",IF(R20&lt;4,Q20-1,Q20))</f>
        <v>1988</v>
      </c>
      <c r="U20" s="38">
        <v>309960</v>
      </c>
      <c r="V20" s="34"/>
      <c r="W20" s="34"/>
      <c r="X20" s="40">
        <v>0</v>
      </c>
      <c r="Y20" s="40">
        <f t="shared" si="0"/>
        <v>309960</v>
      </c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40">
        <f>IF(BG20=0,0,IF(BG20=L20,Y20-1,IF(Y20=1,0,ROUND(U20*M20,0))))</f>
        <v>0</v>
      </c>
      <c r="AO20" s="34"/>
      <c r="AP20" s="41">
        <f>U20</f>
        <v>309960</v>
      </c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42" t="s">
        <v>125</v>
      </c>
      <c r="BD20" s="34" t="s">
        <v>86</v>
      </c>
      <c r="BE20" s="38"/>
      <c r="BF20" s="34" t="s">
        <v>87</v>
      </c>
      <c r="BG20" s="37">
        <f>IF(T20="",0,$O$1-T20)</f>
        <v>34</v>
      </c>
      <c r="BH20" s="34"/>
      <c r="BI20" s="41">
        <f>U20-AP20</f>
        <v>0</v>
      </c>
      <c r="BJ20" s="34" t="s">
        <v>88</v>
      </c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x14ac:dyDescent="0.15">
      <c r="A21" s="34">
        <v>17</v>
      </c>
      <c r="B21" s="34">
        <v>0</v>
      </c>
      <c r="C21" s="34" t="s">
        <v>126</v>
      </c>
      <c r="D21" s="34"/>
      <c r="E21" s="34"/>
      <c r="F21" s="34" t="s">
        <v>82</v>
      </c>
      <c r="G21" s="34"/>
      <c r="H21" s="34"/>
      <c r="I21" s="34" t="s">
        <v>106</v>
      </c>
      <c r="J21" s="34"/>
      <c r="K21" s="34"/>
      <c r="L21" s="34"/>
      <c r="M21" s="34">
        <v>0</v>
      </c>
      <c r="N21" s="35" t="s">
        <v>107</v>
      </c>
      <c r="O21" s="35"/>
      <c r="P21" s="36" t="str">
        <f t="shared" ref="P21:P54" si="10">IF(O21="",N21,O21)</f>
        <v>1989/03/31</v>
      </c>
      <c r="Q21" s="37">
        <f t="shared" ref="Q21:Q54" si="11">YEAR(P21)</f>
        <v>1989</v>
      </c>
      <c r="R21" s="37">
        <f t="shared" ref="R21:R54" si="12">MONTH(P21)</f>
        <v>3</v>
      </c>
      <c r="S21" s="37">
        <f t="shared" ref="S21:S54" si="13">DAY(N21)</f>
        <v>31</v>
      </c>
      <c r="T21" s="34">
        <f t="shared" ref="T21:T54" si="14">IF(Q21=1900,"",IF(R21&lt;4,Q21-1,Q21))</f>
        <v>1988</v>
      </c>
      <c r="U21" s="38">
        <v>4989600</v>
      </c>
      <c r="V21" s="34"/>
      <c r="W21" s="34"/>
      <c r="X21" s="40">
        <v>0</v>
      </c>
      <c r="Y21" s="40">
        <f t="shared" si="0"/>
        <v>4989600</v>
      </c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40">
        <f t="shared" ref="AN21:AN54" si="15">IF(BG21=0,0,IF(BG21=L21,Y21-1,IF(Y21=1,0,ROUND(U21*M21,0))))</f>
        <v>0</v>
      </c>
      <c r="AO21" s="34"/>
      <c r="AP21" s="41">
        <f t="shared" ref="AP21:AP54" si="16">U21</f>
        <v>4989600</v>
      </c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42" t="s">
        <v>127</v>
      </c>
      <c r="BD21" s="34" t="s">
        <v>86</v>
      </c>
      <c r="BE21" s="38"/>
      <c r="BF21" s="34" t="s">
        <v>87</v>
      </c>
      <c r="BG21" s="37">
        <f t="shared" ref="BG21:BG54" si="17">IF(T21="",0,$O$1-T21)</f>
        <v>34</v>
      </c>
      <c r="BH21" s="34"/>
      <c r="BI21" s="41">
        <f t="shared" ref="BI21:BI54" si="18">U21-AP21</f>
        <v>0</v>
      </c>
      <c r="BJ21" s="34" t="s">
        <v>88</v>
      </c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x14ac:dyDescent="0.15">
      <c r="A22" s="34">
        <v>18</v>
      </c>
      <c r="B22" s="34">
        <v>0</v>
      </c>
      <c r="C22" s="34" t="s">
        <v>128</v>
      </c>
      <c r="D22" s="34"/>
      <c r="E22" s="34"/>
      <c r="F22" s="34" t="s">
        <v>82</v>
      </c>
      <c r="G22" s="34"/>
      <c r="H22" s="34"/>
      <c r="I22" s="34" t="s">
        <v>106</v>
      </c>
      <c r="J22" s="34"/>
      <c r="K22" s="34"/>
      <c r="L22" s="34"/>
      <c r="M22" s="34">
        <v>0</v>
      </c>
      <c r="N22" s="35" t="s">
        <v>107</v>
      </c>
      <c r="O22" s="35"/>
      <c r="P22" s="36" t="str">
        <f t="shared" si="10"/>
        <v>1989/03/31</v>
      </c>
      <c r="Q22" s="37">
        <f t="shared" si="11"/>
        <v>1989</v>
      </c>
      <c r="R22" s="37">
        <f t="shared" si="12"/>
        <v>3</v>
      </c>
      <c r="S22" s="37">
        <f t="shared" si="13"/>
        <v>31</v>
      </c>
      <c r="T22" s="34">
        <f t="shared" si="14"/>
        <v>1988</v>
      </c>
      <c r="U22" s="38">
        <v>393120</v>
      </c>
      <c r="V22" s="34"/>
      <c r="W22" s="34"/>
      <c r="X22" s="40">
        <v>0</v>
      </c>
      <c r="Y22" s="40">
        <f t="shared" si="0"/>
        <v>393120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40">
        <f t="shared" si="15"/>
        <v>0</v>
      </c>
      <c r="AO22" s="34"/>
      <c r="AP22" s="41">
        <f t="shared" si="16"/>
        <v>393120</v>
      </c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42" t="s">
        <v>129</v>
      </c>
      <c r="BD22" s="34" t="s">
        <v>86</v>
      </c>
      <c r="BE22" s="38"/>
      <c r="BF22" s="34" t="s">
        <v>87</v>
      </c>
      <c r="BG22" s="37">
        <f t="shared" si="17"/>
        <v>34</v>
      </c>
      <c r="BH22" s="34"/>
      <c r="BI22" s="41">
        <f t="shared" si="18"/>
        <v>0</v>
      </c>
      <c r="BJ22" s="34" t="s">
        <v>88</v>
      </c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x14ac:dyDescent="0.15">
      <c r="A23" s="34">
        <v>19</v>
      </c>
      <c r="B23" s="34">
        <v>0</v>
      </c>
      <c r="C23" s="34" t="s">
        <v>130</v>
      </c>
      <c r="D23" s="34"/>
      <c r="E23" s="34"/>
      <c r="F23" s="34" t="s">
        <v>82</v>
      </c>
      <c r="G23" s="34"/>
      <c r="H23" s="34"/>
      <c r="I23" s="34" t="s">
        <v>106</v>
      </c>
      <c r="J23" s="34"/>
      <c r="K23" s="34"/>
      <c r="L23" s="34"/>
      <c r="M23" s="34">
        <v>0</v>
      </c>
      <c r="N23" s="35" t="s">
        <v>107</v>
      </c>
      <c r="O23" s="35"/>
      <c r="P23" s="36" t="str">
        <f t="shared" si="10"/>
        <v>1989/03/31</v>
      </c>
      <c r="Q23" s="37">
        <f t="shared" si="11"/>
        <v>1989</v>
      </c>
      <c r="R23" s="37">
        <f t="shared" si="12"/>
        <v>3</v>
      </c>
      <c r="S23" s="37">
        <f t="shared" si="13"/>
        <v>31</v>
      </c>
      <c r="T23" s="34">
        <f t="shared" si="14"/>
        <v>1988</v>
      </c>
      <c r="U23" s="38">
        <v>10145520</v>
      </c>
      <c r="V23" s="34"/>
      <c r="W23" s="34"/>
      <c r="X23" s="40">
        <v>0</v>
      </c>
      <c r="Y23" s="40">
        <f t="shared" si="0"/>
        <v>10145520</v>
      </c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40">
        <f t="shared" si="15"/>
        <v>0</v>
      </c>
      <c r="AO23" s="34"/>
      <c r="AP23" s="41">
        <f t="shared" si="16"/>
        <v>10145520</v>
      </c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42" t="s">
        <v>131</v>
      </c>
      <c r="BD23" s="34" t="s">
        <v>86</v>
      </c>
      <c r="BE23" s="38"/>
      <c r="BF23" s="34" t="s">
        <v>87</v>
      </c>
      <c r="BG23" s="37">
        <f t="shared" si="17"/>
        <v>34</v>
      </c>
      <c r="BH23" s="34"/>
      <c r="BI23" s="41">
        <f t="shared" si="18"/>
        <v>0</v>
      </c>
      <c r="BJ23" s="34" t="s">
        <v>88</v>
      </c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x14ac:dyDescent="0.15">
      <c r="A24" s="34">
        <v>20</v>
      </c>
      <c r="B24" s="34">
        <v>0</v>
      </c>
      <c r="C24" s="34" t="s">
        <v>132</v>
      </c>
      <c r="D24" s="34"/>
      <c r="E24" s="34"/>
      <c r="F24" s="34" t="s">
        <v>82</v>
      </c>
      <c r="G24" s="34"/>
      <c r="H24" s="34"/>
      <c r="I24" s="34" t="s">
        <v>106</v>
      </c>
      <c r="J24" s="34"/>
      <c r="K24" s="34"/>
      <c r="L24" s="34"/>
      <c r="M24" s="34">
        <v>0</v>
      </c>
      <c r="N24" s="35" t="s">
        <v>107</v>
      </c>
      <c r="O24" s="35"/>
      <c r="P24" s="36" t="str">
        <f t="shared" si="10"/>
        <v>1989/03/31</v>
      </c>
      <c r="Q24" s="37">
        <f t="shared" si="11"/>
        <v>1989</v>
      </c>
      <c r="R24" s="37">
        <f t="shared" si="12"/>
        <v>3</v>
      </c>
      <c r="S24" s="37">
        <f t="shared" si="13"/>
        <v>31</v>
      </c>
      <c r="T24" s="34">
        <f t="shared" si="14"/>
        <v>1988</v>
      </c>
      <c r="U24" s="38">
        <v>604800</v>
      </c>
      <c r="V24" s="34"/>
      <c r="W24" s="34"/>
      <c r="X24" s="40">
        <v>0</v>
      </c>
      <c r="Y24" s="40">
        <f t="shared" si="0"/>
        <v>604800</v>
      </c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40">
        <f t="shared" si="15"/>
        <v>0</v>
      </c>
      <c r="AO24" s="34"/>
      <c r="AP24" s="41">
        <f t="shared" si="16"/>
        <v>604800</v>
      </c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42" t="s">
        <v>133</v>
      </c>
      <c r="BD24" s="34" t="s">
        <v>86</v>
      </c>
      <c r="BE24" s="38"/>
      <c r="BF24" s="34" t="s">
        <v>87</v>
      </c>
      <c r="BG24" s="37">
        <f t="shared" si="17"/>
        <v>34</v>
      </c>
      <c r="BH24" s="34"/>
      <c r="BI24" s="41">
        <f t="shared" si="18"/>
        <v>0</v>
      </c>
      <c r="BJ24" s="34" t="s">
        <v>88</v>
      </c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x14ac:dyDescent="0.15">
      <c r="A25" s="34">
        <v>21</v>
      </c>
      <c r="B25" s="34">
        <v>0</v>
      </c>
      <c r="C25" s="34" t="s">
        <v>134</v>
      </c>
      <c r="D25" s="34"/>
      <c r="E25" s="34"/>
      <c r="F25" s="34" t="s">
        <v>82</v>
      </c>
      <c r="G25" s="34"/>
      <c r="H25" s="34"/>
      <c r="I25" s="34" t="s">
        <v>106</v>
      </c>
      <c r="J25" s="34"/>
      <c r="K25" s="34"/>
      <c r="L25" s="34"/>
      <c r="M25" s="34">
        <v>0</v>
      </c>
      <c r="N25" s="35" t="s">
        <v>107</v>
      </c>
      <c r="O25" s="35"/>
      <c r="P25" s="36" t="str">
        <f t="shared" si="10"/>
        <v>1989/03/31</v>
      </c>
      <c r="Q25" s="37">
        <f t="shared" si="11"/>
        <v>1989</v>
      </c>
      <c r="R25" s="37">
        <f t="shared" si="12"/>
        <v>3</v>
      </c>
      <c r="S25" s="37">
        <f t="shared" si="13"/>
        <v>31</v>
      </c>
      <c r="T25" s="34">
        <f t="shared" si="14"/>
        <v>1988</v>
      </c>
      <c r="U25" s="38">
        <v>7439040</v>
      </c>
      <c r="V25" s="34"/>
      <c r="W25" s="34"/>
      <c r="X25" s="40">
        <v>0</v>
      </c>
      <c r="Y25" s="40">
        <f t="shared" si="0"/>
        <v>7439040</v>
      </c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40">
        <f t="shared" si="15"/>
        <v>0</v>
      </c>
      <c r="AO25" s="34"/>
      <c r="AP25" s="41">
        <f t="shared" si="16"/>
        <v>7439040</v>
      </c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42" t="s">
        <v>135</v>
      </c>
      <c r="BD25" s="34" t="s">
        <v>86</v>
      </c>
      <c r="BE25" s="38"/>
      <c r="BF25" s="34" t="s">
        <v>87</v>
      </c>
      <c r="BG25" s="37">
        <f t="shared" si="17"/>
        <v>34</v>
      </c>
      <c r="BH25" s="34"/>
      <c r="BI25" s="41">
        <f t="shared" si="18"/>
        <v>0</v>
      </c>
      <c r="BJ25" s="34" t="s">
        <v>88</v>
      </c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x14ac:dyDescent="0.15">
      <c r="A26" s="34">
        <v>22</v>
      </c>
      <c r="B26" s="34">
        <v>0</v>
      </c>
      <c r="C26" s="34" t="s">
        <v>136</v>
      </c>
      <c r="D26" s="34"/>
      <c r="E26" s="34"/>
      <c r="F26" s="34" t="s">
        <v>82</v>
      </c>
      <c r="G26" s="34"/>
      <c r="H26" s="34"/>
      <c r="I26" s="34" t="s">
        <v>106</v>
      </c>
      <c r="J26" s="34"/>
      <c r="K26" s="34"/>
      <c r="L26" s="34"/>
      <c r="M26" s="34">
        <v>0</v>
      </c>
      <c r="N26" s="35" t="s">
        <v>107</v>
      </c>
      <c r="O26" s="35"/>
      <c r="P26" s="36" t="str">
        <f t="shared" si="10"/>
        <v>1989/03/31</v>
      </c>
      <c r="Q26" s="37">
        <f t="shared" si="11"/>
        <v>1989</v>
      </c>
      <c r="R26" s="37">
        <f t="shared" si="12"/>
        <v>3</v>
      </c>
      <c r="S26" s="37">
        <f t="shared" si="13"/>
        <v>31</v>
      </c>
      <c r="T26" s="34">
        <f t="shared" si="14"/>
        <v>1988</v>
      </c>
      <c r="U26" s="38">
        <v>87690</v>
      </c>
      <c r="V26" s="34"/>
      <c r="W26" s="34"/>
      <c r="X26" s="40">
        <v>0</v>
      </c>
      <c r="Y26" s="40">
        <f t="shared" si="0"/>
        <v>87690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40">
        <f t="shared" si="15"/>
        <v>0</v>
      </c>
      <c r="AO26" s="34"/>
      <c r="AP26" s="41">
        <f t="shared" si="16"/>
        <v>87690</v>
      </c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42" t="s">
        <v>137</v>
      </c>
      <c r="BD26" s="34" t="s">
        <v>86</v>
      </c>
      <c r="BE26" s="38"/>
      <c r="BF26" s="34" t="s">
        <v>138</v>
      </c>
      <c r="BG26" s="37">
        <f t="shared" si="17"/>
        <v>34</v>
      </c>
      <c r="BH26" s="34"/>
      <c r="BI26" s="41">
        <f t="shared" si="18"/>
        <v>0</v>
      </c>
      <c r="BJ26" s="34" t="s">
        <v>88</v>
      </c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x14ac:dyDescent="0.15">
      <c r="A27" s="34">
        <v>23</v>
      </c>
      <c r="B27" s="34">
        <v>0</v>
      </c>
      <c r="C27" s="34" t="s">
        <v>139</v>
      </c>
      <c r="D27" s="34"/>
      <c r="E27" s="34"/>
      <c r="F27" s="34" t="s">
        <v>82</v>
      </c>
      <c r="G27" s="34"/>
      <c r="H27" s="34"/>
      <c r="I27" s="34" t="s">
        <v>122</v>
      </c>
      <c r="J27" s="34"/>
      <c r="K27" s="34"/>
      <c r="L27" s="34"/>
      <c r="M27" s="34">
        <v>0</v>
      </c>
      <c r="N27" s="35" t="s">
        <v>107</v>
      </c>
      <c r="O27" s="35"/>
      <c r="P27" s="36" t="str">
        <f t="shared" si="10"/>
        <v>1989/03/31</v>
      </c>
      <c r="Q27" s="37">
        <f t="shared" si="11"/>
        <v>1989</v>
      </c>
      <c r="R27" s="37">
        <f t="shared" si="12"/>
        <v>3</v>
      </c>
      <c r="S27" s="37">
        <f t="shared" si="13"/>
        <v>31</v>
      </c>
      <c r="T27" s="34">
        <f t="shared" si="14"/>
        <v>1988</v>
      </c>
      <c r="U27" s="38">
        <v>0</v>
      </c>
      <c r="V27" s="34"/>
      <c r="W27" s="34"/>
      <c r="X27" s="40">
        <v>0</v>
      </c>
      <c r="Y27" s="40">
        <f t="shared" si="0"/>
        <v>0</v>
      </c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40">
        <f t="shared" si="15"/>
        <v>0</v>
      </c>
      <c r="AO27" s="34"/>
      <c r="AP27" s="41">
        <f t="shared" si="16"/>
        <v>0</v>
      </c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42" t="s">
        <v>140</v>
      </c>
      <c r="BD27" s="34" t="s">
        <v>86</v>
      </c>
      <c r="BE27" s="38"/>
      <c r="BF27" s="34" t="s">
        <v>138</v>
      </c>
      <c r="BG27" s="37">
        <f t="shared" si="17"/>
        <v>34</v>
      </c>
      <c r="BH27" s="34"/>
      <c r="BI27" s="41">
        <f t="shared" si="18"/>
        <v>0</v>
      </c>
      <c r="BJ27" s="34" t="s">
        <v>88</v>
      </c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x14ac:dyDescent="0.15">
      <c r="A28" s="34">
        <v>24</v>
      </c>
      <c r="B28" s="34">
        <v>0</v>
      </c>
      <c r="C28" s="34" t="s">
        <v>141</v>
      </c>
      <c r="D28" s="34"/>
      <c r="E28" s="34"/>
      <c r="F28" s="34" t="s">
        <v>82</v>
      </c>
      <c r="G28" s="34"/>
      <c r="H28" s="34"/>
      <c r="I28" s="34" t="s">
        <v>106</v>
      </c>
      <c r="J28" s="34"/>
      <c r="K28" s="34"/>
      <c r="L28" s="34"/>
      <c r="M28" s="34">
        <v>0</v>
      </c>
      <c r="N28" s="35" t="s">
        <v>107</v>
      </c>
      <c r="O28" s="35"/>
      <c r="P28" s="36" t="str">
        <f t="shared" si="10"/>
        <v>1989/03/31</v>
      </c>
      <c r="Q28" s="37">
        <f t="shared" si="11"/>
        <v>1989</v>
      </c>
      <c r="R28" s="37">
        <f t="shared" si="12"/>
        <v>3</v>
      </c>
      <c r="S28" s="37">
        <f t="shared" si="13"/>
        <v>31</v>
      </c>
      <c r="T28" s="34">
        <f t="shared" si="14"/>
        <v>1988</v>
      </c>
      <c r="U28" s="38">
        <v>450</v>
      </c>
      <c r="V28" s="34"/>
      <c r="W28" s="34"/>
      <c r="X28" s="40">
        <v>0</v>
      </c>
      <c r="Y28" s="40">
        <f t="shared" si="0"/>
        <v>450</v>
      </c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40">
        <f t="shared" si="15"/>
        <v>0</v>
      </c>
      <c r="AO28" s="34"/>
      <c r="AP28" s="41">
        <f t="shared" si="16"/>
        <v>450</v>
      </c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42" t="s">
        <v>142</v>
      </c>
      <c r="BD28" s="34" t="s">
        <v>86</v>
      </c>
      <c r="BE28" s="38"/>
      <c r="BF28" s="34" t="s">
        <v>138</v>
      </c>
      <c r="BG28" s="37">
        <f t="shared" si="17"/>
        <v>34</v>
      </c>
      <c r="BH28" s="34"/>
      <c r="BI28" s="41">
        <f t="shared" si="18"/>
        <v>0</v>
      </c>
      <c r="BJ28" s="34" t="s">
        <v>88</v>
      </c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x14ac:dyDescent="0.15">
      <c r="A29" s="34">
        <v>25</v>
      </c>
      <c r="B29" s="34">
        <v>0</v>
      </c>
      <c r="C29" s="34" t="s">
        <v>143</v>
      </c>
      <c r="D29" s="34"/>
      <c r="E29" s="34"/>
      <c r="F29" s="34" t="s">
        <v>82</v>
      </c>
      <c r="G29" s="34"/>
      <c r="H29" s="34"/>
      <c r="I29" s="34" t="s">
        <v>106</v>
      </c>
      <c r="J29" s="34"/>
      <c r="K29" s="34"/>
      <c r="L29" s="34"/>
      <c r="M29" s="34">
        <v>0</v>
      </c>
      <c r="N29" s="35" t="s">
        <v>107</v>
      </c>
      <c r="O29" s="35"/>
      <c r="P29" s="36" t="str">
        <f t="shared" si="10"/>
        <v>1989/03/31</v>
      </c>
      <c r="Q29" s="37">
        <f t="shared" si="11"/>
        <v>1989</v>
      </c>
      <c r="R29" s="37">
        <f t="shared" si="12"/>
        <v>3</v>
      </c>
      <c r="S29" s="37">
        <f t="shared" si="13"/>
        <v>31</v>
      </c>
      <c r="T29" s="34">
        <f t="shared" si="14"/>
        <v>1988</v>
      </c>
      <c r="U29" s="38">
        <v>1080</v>
      </c>
      <c r="V29" s="34"/>
      <c r="W29" s="34"/>
      <c r="X29" s="40">
        <v>0</v>
      </c>
      <c r="Y29" s="40">
        <f t="shared" si="0"/>
        <v>1080</v>
      </c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40">
        <f t="shared" si="15"/>
        <v>0</v>
      </c>
      <c r="AO29" s="34"/>
      <c r="AP29" s="41">
        <f t="shared" si="16"/>
        <v>1080</v>
      </c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42" t="s">
        <v>144</v>
      </c>
      <c r="BD29" s="34" t="s">
        <v>86</v>
      </c>
      <c r="BE29" s="38"/>
      <c r="BF29" s="34" t="s">
        <v>138</v>
      </c>
      <c r="BG29" s="37">
        <f t="shared" si="17"/>
        <v>34</v>
      </c>
      <c r="BH29" s="34"/>
      <c r="BI29" s="41">
        <f t="shared" si="18"/>
        <v>0</v>
      </c>
      <c r="BJ29" s="34" t="s">
        <v>88</v>
      </c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x14ac:dyDescent="0.15">
      <c r="A30" s="34">
        <v>26</v>
      </c>
      <c r="B30" s="34">
        <v>0</v>
      </c>
      <c r="C30" s="34" t="s">
        <v>145</v>
      </c>
      <c r="D30" s="34"/>
      <c r="E30" s="34"/>
      <c r="F30" s="34" t="s">
        <v>82</v>
      </c>
      <c r="G30" s="34"/>
      <c r="H30" s="34"/>
      <c r="I30" s="34" t="s">
        <v>106</v>
      </c>
      <c r="J30" s="34"/>
      <c r="K30" s="34"/>
      <c r="L30" s="34"/>
      <c r="M30" s="34">
        <v>0</v>
      </c>
      <c r="N30" s="35" t="s">
        <v>107</v>
      </c>
      <c r="O30" s="35"/>
      <c r="P30" s="36" t="str">
        <f t="shared" si="10"/>
        <v>1989/03/31</v>
      </c>
      <c r="Q30" s="37">
        <f t="shared" si="11"/>
        <v>1989</v>
      </c>
      <c r="R30" s="37">
        <f t="shared" si="12"/>
        <v>3</v>
      </c>
      <c r="S30" s="37">
        <f t="shared" si="13"/>
        <v>31</v>
      </c>
      <c r="T30" s="34">
        <f t="shared" si="14"/>
        <v>1988</v>
      </c>
      <c r="U30" s="38">
        <v>33390</v>
      </c>
      <c r="V30" s="34"/>
      <c r="W30" s="34"/>
      <c r="X30" s="40">
        <v>0</v>
      </c>
      <c r="Y30" s="40">
        <f t="shared" si="0"/>
        <v>33390</v>
      </c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40">
        <f t="shared" si="15"/>
        <v>0</v>
      </c>
      <c r="AO30" s="34"/>
      <c r="AP30" s="41">
        <f t="shared" si="16"/>
        <v>33390</v>
      </c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42" t="s">
        <v>146</v>
      </c>
      <c r="BD30" s="34" t="s">
        <v>86</v>
      </c>
      <c r="BE30" s="38"/>
      <c r="BF30" s="34" t="s">
        <v>138</v>
      </c>
      <c r="BG30" s="37">
        <f t="shared" si="17"/>
        <v>34</v>
      </c>
      <c r="BH30" s="34"/>
      <c r="BI30" s="41">
        <f t="shared" si="18"/>
        <v>0</v>
      </c>
      <c r="BJ30" s="34" t="s">
        <v>88</v>
      </c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x14ac:dyDescent="0.15">
      <c r="A31" s="34">
        <v>27</v>
      </c>
      <c r="B31" s="34">
        <v>0</v>
      </c>
      <c r="C31" s="34" t="s">
        <v>147</v>
      </c>
      <c r="D31" s="34"/>
      <c r="E31" s="34"/>
      <c r="F31" s="34" t="s">
        <v>82</v>
      </c>
      <c r="G31" s="34"/>
      <c r="H31" s="34"/>
      <c r="I31" s="34" t="s">
        <v>106</v>
      </c>
      <c r="J31" s="34"/>
      <c r="K31" s="34"/>
      <c r="L31" s="34"/>
      <c r="M31" s="34">
        <v>0</v>
      </c>
      <c r="N31" s="35" t="s">
        <v>107</v>
      </c>
      <c r="O31" s="35"/>
      <c r="P31" s="36" t="str">
        <f t="shared" si="10"/>
        <v>1989/03/31</v>
      </c>
      <c r="Q31" s="37">
        <f t="shared" si="11"/>
        <v>1989</v>
      </c>
      <c r="R31" s="37">
        <f t="shared" si="12"/>
        <v>3</v>
      </c>
      <c r="S31" s="37">
        <f t="shared" si="13"/>
        <v>31</v>
      </c>
      <c r="T31" s="34">
        <f t="shared" si="14"/>
        <v>1988</v>
      </c>
      <c r="U31" s="38">
        <v>44790</v>
      </c>
      <c r="V31" s="34"/>
      <c r="W31" s="34"/>
      <c r="X31" s="40">
        <v>0</v>
      </c>
      <c r="Y31" s="40">
        <f t="shared" si="0"/>
        <v>44790</v>
      </c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40">
        <f t="shared" si="15"/>
        <v>0</v>
      </c>
      <c r="AO31" s="34"/>
      <c r="AP31" s="41">
        <f t="shared" si="16"/>
        <v>44790</v>
      </c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42" t="s">
        <v>148</v>
      </c>
      <c r="BD31" s="34" t="s">
        <v>86</v>
      </c>
      <c r="BE31" s="38"/>
      <c r="BF31" s="34" t="s">
        <v>138</v>
      </c>
      <c r="BG31" s="37">
        <f t="shared" si="17"/>
        <v>34</v>
      </c>
      <c r="BH31" s="34"/>
      <c r="BI31" s="41">
        <f t="shared" si="18"/>
        <v>0</v>
      </c>
      <c r="BJ31" s="34" t="s">
        <v>88</v>
      </c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x14ac:dyDescent="0.15">
      <c r="A32" s="34">
        <v>28</v>
      </c>
      <c r="B32" s="34">
        <v>0</v>
      </c>
      <c r="C32" s="34" t="s">
        <v>149</v>
      </c>
      <c r="D32" s="34"/>
      <c r="E32" s="34"/>
      <c r="F32" s="34" t="s">
        <v>82</v>
      </c>
      <c r="G32" s="34"/>
      <c r="H32" s="34"/>
      <c r="I32" s="34" t="s">
        <v>106</v>
      </c>
      <c r="J32" s="34"/>
      <c r="K32" s="34"/>
      <c r="L32" s="34"/>
      <c r="M32" s="34">
        <v>0</v>
      </c>
      <c r="N32" s="35" t="s">
        <v>107</v>
      </c>
      <c r="O32" s="35"/>
      <c r="P32" s="36" t="str">
        <f t="shared" si="10"/>
        <v>1989/03/31</v>
      </c>
      <c r="Q32" s="37">
        <f t="shared" si="11"/>
        <v>1989</v>
      </c>
      <c r="R32" s="37">
        <f t="shared" si="12"/>
        <v>3</v>
      </c>
      <c r="S32" s="37">
        <f t="shared" si="13"/>
        <v>31</v>
      </c>
      <c r="T32" s="34">
        <f t="shared" si="14"/>
        <v>1988</v>
      </c>
      <c r="U32" s="38">
        <v>34710</v>
      </c>
      <c r="V32" s="34"/>
      <c r="W32" s="34"/>
      <c r="X32" s="40">
        <v>0</v>
      </c>
      <c r="Y32" s="40">
        <f t="shared" si="0"/>
        <v>34710</v>
      </c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40">
        <f t="shared" si="15"/>
        <v>0</v>
      </c>
      <c r="AO32" s="34"/>
      <c r="AP32" s="41">
        <f t="shared" si="16"/>
        <v>34710</v>
      </c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42" t="s">
        <v>150</v>
      </c>
      <c r="BD32" s="34" t="s">
        <v>86</v>
      </c>
      <c r="BE32" s="38"/>
      <c r="BF32" s="34" t="s">
        <v>138</v>
      </c>
      <c r="BG32" s="37">
        <f t="shared" si="17"/>
        <v>34</v>
      </c>
      <c r="BH32" s="34"/>
      <c r="BI32" s="41">
        <f t="shared" si="18"/>
        <v>0</v>
      </c>
      <c r="BJ32" s="34" t="s">
        <v>88</v>
      </c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x14ac:dyDescent="0.15">
      <c r="A33" s="34">
        <v>29</v>
      </c>
      <c r="B33" s="34">
        <v>0</v>
      </c>
      <c r="C33" s="34" t="s">
        <v>151</v>
      </c>
      <c r="D33" s="34"/>
      <c r="E33" s="34"/>
      <c r="F33" s="34" t="s">
        <v>82</v>
      </c>
      <c r="G33" s="34"/>
      <c r="H33" s="34"/>
      <c r="I33" s="34" t="s">
        <v>106</v>
      </c>
      <c r="J33" s="34"/>
      <c r="K33" s="34"/>
      <c r="L33" s="34"/>
      <c r="M33" s="34">
        <v>0</v>
      </c>
      <c r="N33" s="35" t="s">
        <v>107</v>
      </c>
      <c r="O33" s="35"/>
      <c r="P33" s="36" t="str">
        <f t="shared" si="10"/>
        <v>1989/03/31</v>
      </c>
      <c r="Q33" s="37">
        <f t="shared" si="11"/>
        <v>1989</v>
      </c>
      <c r="R33" s="37">
        <f t="shared" si="12"/>
        <v>3</v>
      </c>
      <c r="S33" s="37">
        <f t="shared" si="13"/>
        <v>31</v>
      </c>
      <c r="T33" s="34">
        <f t="shared" si="14"/>
        <v>1988</v>
      </c>
      <c r="U33" s="38">
        <v>22500</v>
      </c>
      <c r="V33" s="34"/>
      <c r="W33" s="34"/>
      <c r="X33" s="40">
        <v>0</v>
      </c>
      <c r="Y33" s="40">
        <f t="shared" si="0"/>
        <v>22500</v>
      </c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40">
        <f t="shared" si="15"/>
        <v>0</v>
      </c>
      <c r="AO33" s="34"/>
      <c r="AP33" s="41">
        <f t="shared" si="16"/>
        <v>22500</v>
      </c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42" t="s">
        <v>152</v>
      </c>
      <c r="BD33" s="34" t="s">
        <v>86</v>
      </c>
      <c r="BE33" s="38"/>
      <c r="BF33" s="34" t="s">
        <v>138</v>
      </c>
      <c r="BG33" s="37">
        <f t="shared" si="17"/>
        <v>34</v>
      </c>
      <c r="BH33" s="34"/>
      <c r="BI33" s="41">
        <f t="shared" si="18"/>
        <v>0</v>
      </c>
      <c r="BJ33" s="34" t="s">
        <v>88</v>
      </c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15">
      <c r="A34" s="34">
        <v>30</v>
      </c>
      <c r="B34" s="34">
        <v>0</v>
      </c>
      <c r="C34" s="34" t="s">
        <v>153</v>
      </c>
      <c r="D34" s="34"/>
      <c r="E34" s="34"/>
      <c r="F34" s="34" t="s">
        <v>82</v>
      </c>
      <c r="G34" s="34"/>
      <c r="H34" s="34"/>
      <c r="I34" s="34" t="s">
        <v>106</v>
      </c>
      <c r="J34" s="34"/>
      <c r="K34" s="34"/>
      <c r="L34" s="34"/>
      <c r="M34" s="34">
        <v>0</v>
      </c>
      <c r="N34" s="35" t="s">
        <v>107</v>
      </c>
      <c r="O34" s="35"/>
      <c r="P34" s="36" t="str">
        <f t="shared" si="10"/>
        <v>1989/03/31</v>
      </c>
      <c r="Q34" s="37">
        <f t="shared" si="11"/>
        <v>1989</v>
      </c>
      <c r="R34" s="37">
        <f t="shared" si="12"/>
        <v>3</v>
      </c>
      <c r="S34" s="37">
        <f t="shared" si="13"/>
        <v>31</v>
      </c>
      <c r="T34" s="34">
        <f t="shared" si="14"/>
        <v>1988</v>
      </c>
      <c r="U34" s="38">
        <v>18840</v>
      </c>
      <c r="V34" s="34"/>
      <c r="W34" s="34"/>
      <c r="X34" s="40">
        <v>0</v>
      </c>
      <c r="Y34" s="40">
        <f t="shared" si="0"/>
        <v>18840</v>
      </c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40">
        <f t="shared" si="15"/>
        <v>0</v>
      </c>
      <c r="AO34" s="34"/>
      <c r="AP34" s="41">
        <f t="shared" si="16"/>
        <v>18840</v>
      </c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42" t="s">
        <v>154</v>
      </c>
      <c r="BD34" s="34" t="s">
        <v>86</v>
      </c>
      <c r="BE34" s="38"/>
      <c r="BF34" s="34" t="s">
        <v>138</v>
      </c>
      <c r="BG34" s="37">
        <f t="shared" si="17"/>
        <v>34</v>
      </c>
      <c r="BH34" s="34"/>
      <c r="BI34" s="41">
        <f t="shared" si="18"/>
        <v>0</v>
      </c>
      <c r="BJ34" s="34" t="s">
        <v>88</v>
      </c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</row>
    <row r="35" spans="1:75" x14ac:dyDescent="0.15">
      <c r="A35" s="34">
        <v>31</v>
      </c>
      <c r="B35" s="34">
        <v>0</v>
      </c>
      <c r="C35" s="34" t="s">
        <v>155</v>
      </c>
      <c r="D35" s="34"/>
      <c r="E35" s="34"/>
      <c r="F35" s="34" t="s">
        <v>82</v>
      </c>
      <c r="G35" s="34"/>
      <c r="H35" s="34"/>
      <c r="I35" s="34" t="s">
        <v>106</v>
      </c>
      <c r="J35" s="34"/>
      <c r="K35" s="34"/>
      <c r="L35" s="34"/>
      <c r="M35" s="34">
        <v>0</v>
      </c>
      <c r="N35" s="35" t="s">
        <v>107</v>
      </c>
      <c r="O35" s="35"/>
      <c r="P35" s="36" t="str">
        <f t="shared" si="10"/>
        <v>1989/03/31</v>
      </c>
      <c r="Q35" s="37">
        <f t="shared" si="11"/>
        <v>1989</v>
      </c>
      <c r="R35" s="37">
        <f t="shared" si="12"/>
        <v>3</v>
      </c>
      <c r="S35" s="37">
        <f t="shared" si="13"/>
        <v>31</v>
      </c>
      <c r="T35" s="34">
        <f t="shared" si="14"/>
        <v>1988</v>
      </c>
      <c r="U35" s="38">
        <v>71880</v>
      </c>
      <c r="V35" s="34"/>
      <c r="W35" s="34"/>
      <c r="X35" s="40">
        <v>0</v>
      </c>
      <c r="Y35" s="40">
        <f t="shared" si="0"/>
        <v>71880</v>
      </c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40">
        <f t="shared" si="15"/>
        <v>0</v>
      </c>
      <c r="AO35" s="34"/>
      <c r="AP35" s="41">
        <f t="shared" si="16"/>
        <v>71880</v>
      </c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42" t="s">
        <v>156</v>
      </c>
      <c r="BD35" s="34" t="s">
        <v>86</v>
      </c>
      <c r="BE35" s="38"/>
      <c r="BF35" s="34" t="s">
        <v>138</v>
      </c>
      <c r="BG35" s="37">
        <f t="shared" si="17"/>
        <v>34</v>
      </c>
      <c r="BH35" s="34"/>
      <c r="BI35" s="41">
        <f t="shared" si="18"/>
        <v>0</v>
      </c>
      <c r="BJ35" s="34" t="s">
        <v>88</v>
      </c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</row>
    <row r="36" spans="1:75" x14ac:dyDescent="0.15">
      <c r="A36" s="34">
        <v>32</v>
      </c>
      <c r="B36" s="34">
        <v>0</v>
      </c>
      <c r="C36" s="34" t="s">
        <v>157</v>
      </c>
      <c r="D36" s="34"/>
      <c r="E36" s="34"/>
      <c r="F36" s="34" t="s">
        <v>82</v>
      </c>
      <c r="G36" s="34"/>
      <c r="H36" s="34"/>
      <c r="I36" s="34" t="s">
        <v>106</v>
      </c>
      <c r="J36" s="34"/>
      <c r="K36" s="34"/>
      <c r="L36" s="34"/>
      <c r="M36" s="34">
        <v>0</v>
      </c>
      <c r="N36" s="35" t="s">
        <v>158</v>
      </c>
      <c r="O36" s="35"/>
      <c r="P36" s="36" t="str">
        <f t="shared" si="10"/>
        <v>1990/03/31</v>
      </c>
      <c r="Q36" s="37">
        <f t="shared" si="11"/>
        <v>1990</v>
      </c>
      <c r="R36" s="37">
        <f t="shared" si="12"/>
        <v>3</v>
      </c>
      <c r="S36" s="37">
        <f t="shared" si="13"/>
        <v>31</v>
      </c>
      <c r="T36" s="34">
        <f t="shared" si="14"/>
        <v>1989</v>
      </c>
      <c r="U36" s="38">
        <v>27870</v>
      </c>
      <c r="V36" s="34"/>
      <c r="W36" s="34"/>
      <c r="X36" s="40">
        <v>0</v>
      </c>
      <c r="Y36" s="40">
        <f t="shared" si="0"/>
        <v>27870</v>
      </c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40">
        <f t="shared" si="15"/>
        <v>0</v>
      </c>
      <c r="AO36" s="34"/>
      <c r="AP36" s="41">
        <f t="shared" si="16"/>
        <v>27870</v>
      </c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42" t="s">
        <v>159</v>
      </c>
      <c r="BD36" s="34" t="s">
        <v>86</v>
      </c>
      <c r="BE36" s="38"/>
      <c r="BF36" s="34" t="s">
        <v>138</v>
      </c>
      <c r="BG36" s="37">
        <f t="shared" si="17"/>
        <v>33</v>
      </c>
      <c r="BH36" s="34"/>
      <c r="BI36" s="41">
        <f t="shared" si="18"/>
        <v>0</v>
      </c>
      <c r="BJ36" s="34" t="s">
        <v>88</v>
      </c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</row>
    <row r="37" spans="1:75" x14ac:dyDescent="0.15">
      <c r="A37" s="34">
        <v>33</v>
      </c>
      <c r="B37" s="34">
        <v>0</v>
      </c>
      <c r="C37" s="34" t="s">
        <v>160</v>
      </c>
      <c r="D37" s="34"/>
      <c r="E37" s="34"/>
      <c r="F37" s="34" t="s">
        <v>82</v>
      </c>
      <c r="G37" s="34"/>
      <c r="H37" s="34"/>
      <c r="I37" s="34" t="s">
        <v>106</v>
      </c>
      <c r="J37" s="34"/>
      <c r="K37" s="34"/>
      <c r="L37" s="34"/>
      <c r="M37" s="34">
        <v>0</v>
      </c>
      <c r="N37" s="35" t="s">
        <v>158</v>
      </c>
      <c r="O37" s="35"/>
      <c r="P37" s="36" t="str">
        <f t="shared" si="10"/>
        <v>1990/03/31</v>
      </c>
      <c r="Q37" s="37">
        <f t="shared" si="11"/>
        <v>1990</v>
      </c>
      <c r="R37" s="37">
        <f t="shared" si="12"/>
        <v>3</v>
      </c>
      <c r="S37" s="37">
        <f t="shared" si="13"/>
        <v>31</v>
      </c>
      <c r="T37" s="34">
        <f t="shared" si="14"/>
        <v>1989</v>
      </c>
      <c r="U37" s="38">
        <v>18030</v>
      </c>
      <c r="V37" s="34"/>
      <c r="W37" s="34"/>
      <c r="X37" s="40">
        <v>0</v>
      </c>
      <c r="Y37" s="40">
        <f t="shared" si="0"/>
        <v>18030</v>
      </c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40">
        <f t="shared" si="15"/>
        <v>0</v>
      </c>
      <c r="AO37" s="34"/>
      <c r="AP37" s="41">
        <f t="shared" si="16"/>
        <v>18030</v>
      </c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42" t="s">
        <v>161</v>
      </c>
      <c r="BD37" s="34" t="s">
        <v>86</v>
      </c>
      <c r="BE37" s="38"/>
      <c r="BF37" s="34" t="s">
        <v>138</v>
      </c>
      <c r="BG37" s="37">
        <f t="shared" si="17"/>
        <v>33</v>
      </c>
      <c r="BH37" s="34"/>
      <c r="BI37" s="41">
        <f t="shared" si="18"/>
        <v>0</v>
      </c>
      <c r="BJ37" s="34" t="s">
        <v>88</v>
      </c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</row>
    <row r="38" spans="1:75" x14ac:dyDescent="0.15">
      <c r="A38" s="34">
        <v>34</v>
      </c>
      <c r="B38" s="34">
        <v>0</v>
      </c>
      <c r="C38" s="34" t="s">
        <v>162</v>
      </c>
      <c r="D38" s="34"/>
      <c r="E38" s="34"/>
      <c r="F38" s="34" t="s">
        <v>82</v>
      </c>
      <c r="G38" s="34"/>
      <c r="H38" s="34"/>
      <c r="I38" s="34" t="s">
        <v>106</v>
      </c>
      <c r="J38" s="34"/>
      <c r="K38" s="34"/>
      <c r="L38" s="34"/>
      <c r="M38" s="34">
        <v>0</v>
      </c>
      <c r="N38" s="35" t="s">
        <v>158</v>
      </c>
      <c r="O38" s="35"/>
      <c r="P38" s="36" t="str">
        <f t="shared" si="10"/>
        <v>1990/03/31</v>
      </c>
      <c r="Q38" s="37">
        <f t="shared" si="11"/>
        <v>1990</v>
      </c>
      <c r="R38" s="37">
        <f t="shared" si="12"/>
        <v>3</v>
      </c>
      <c r="S38" s="37">
        <f t="shared" si="13"/>
        <v>31</v>
      </c>
      <c r="T38" s="34">
        <f t="shared" si="14"/>
        <v>1989</v>
      </c>
      <c r="U38" s="38">
        <v>450</v>
      </c>
      <c r="V38" s="34"/>
      <c r="W38" s="34"/>
      <c r="X38" s="40">
        <v>0</v>
      </c>
      <c r="Y38" s="40">
        <f t="shared" si="0"/>
        <v>450</v>
      </c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40">
        <f t="shared" si="15"/>
        <v>0</v>
      </c>
      <c r="AO38" s="34"/>
      <c r="AP38" s="41">
        <f t="shared" si="16"/>
        <v>450</v>
      </c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42" t="s">
        <v>142</v>
      </c>
      <c r="BD38" s="34" t="s">
        <v>86</v>
      </c>
      <c r="BE38" s="38"/>
      <c r="BF38" s="34" t="s">
        <v>138</v>
      </c>
      <c r="BG38" s="37">
        <f t="shared" si="17"/>
        <v>33</v>
      </c>
      <c r="BH38" s="34"/>
      <c r="BI38" s="41">
        <f t="shared" si="18"/>
        <v>0</v>
      </c>
      <c r="BJ38" s="34" t="s">
        <v>88</v>
      </c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</row>
    <row r="39" spans="1:75" x14ac:dyDescent="0.15">
      <c r="A39" s="34">
        <v>35</v>
      </c>
      <c r="B39" s="34">
        <v>0</v>
      </c>
      <c r="C39" s="34" t="s">
        <v>163</v>
      </c>
      <c r="D39" s="34"/>
      <c r="E39" s="34"/>
      <c r="F39" s="34" t="s">
        <v>82</v>
      </c>
      <c r="G39" s="34"/>
      <c r="H39" s="34"/>
      <c r="I39" s="34" t="s">
        <v>106</v>
      </c>
      <c r="J39" s="34"/>
      <c r="K39" s="34"/>
      <c r="L39" s="34"/>
      <c r="M39" s="34">
        <v>0</v>
      </c>
      <c r="N39" s="35" t="s">
        <v>158</v>
      </c>
      <c r="O39" s="35"/>
      <c r="P39" s="36" t="str">
        <f t="shared" si="10"/>
        <v>1990/03/31</v>
      </c>
      <c r="Q39" s="37">
        <f t="shared" si="11"/>
        <v>1990</v>
      </c>
      <c r="R39" s="37">
        <f t="shared" si="12"/>
        <v>3</v>
      </c>
      <c r="S39" s="37">
        <f t="shared" si="13"/>
        <v>31</v>
      </c>
      <c r="T39" s="34">
        <f t="shared" si="14"/>
        <v>1989</v>
      </c>
      <c r="U39" s="38">
        <v>23850</v>
      </c>
      <c r="V39" s="34"/>
      <c r="W39" s="34"/>
      <c r="X39" s="40">
        <v>0</v>
      </c>
      <c r="Y39" s="40">
        <f t="shared" si="0"/>
        <v>23850</v>
      </c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40">
        <f t="shared" si="15"/>
        <v>0</v>
      </c>
      <c r="AO39" s="34"/>
      <c r="AP39" s="41">
        <f t="shared" si="16"/>
        <v>23850</v>
      </c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42" t="s">
        <v>164</v>
      </c>
      <c r="BD39" s="34" t="s">
        <v>86</v>
      </c>
      <c r="BE39" s="38"/>
      <c r="BF39" s="34" t="s">
        <v>138</v>
      </c>
      <c r="BG39" s="37">
        <f t="shared" si="17"/>
        <v>33</v>
      </c>
      <c r="BH39" s="34"/>
      <c r="BI39" s="41">
        <f t="shared" si="18"/>
        <v>0</v>
      </c>
      <c r="BJ39" s="34" t="s">
        <v>88</v>
      </c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</row>
    <row r="40" spans="1:75" x14ac:dyDescent="0.15">
      <c r="A40" s="34">
        <v>36</v>
      </c>
      <c r="B40" s="34">
        <v>0</v>
      </c>
      <c r="C40" s="34" t="s">
        <v>165</v>
      </c>
      <c r="D40" s="34"/>
      <c r="E40" s="34"/>
      <c r="F40" s="34" t="s">
        <v>82</v>
      </c>
      <c r="G40" s="34"/>
      <c r="H40" s="34"/>
      <c r="I40" s="34" t="s">
        <v>106</v>
      </c>
      <c r="J40" s="34"/>
      <c r="K40" s="34"/>
      <c r="L40" s="34"/>
      <c r="M40" s="34">
        <v>0</v>
      </c>
      <c r="N40" s="35" t="s">
        <v>158</v>
      </c>
      <c r="O40" s="35"/>
      <c r="P40" s="36" t="str">
        <f t="shared" si="10"/>
        <v>1990/03/31</v>
      </c>
      <c r="Q40" s="37">
        <f t="shared" si="11"/>
        <v>1990</v>
      </c>
      <c r="R40" s="37">
        <f t="shared" si="12"/>
        <v>3</v>
      </c>
      <c r="S40" s="37">
        <f t="shared" si="13"/>
        <v>31</v>
      </c>
      <c r="T40" s="34">
        <f t="shared" si="14"/>
        <v>1989</v>
      </c>
      <c r="U40" s="38">
        <v>3930</v>
      </c>
      <c r="V40" s="34"/>
      <c r="W40" s="34"/>
      <c r="X40" s="40">
        <v>0</v>
      </c>
      <c r="Y40" s="40">
        <f t="shared" si="0"/>
        <v>3930</v>
      </c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40">
        <f t="shared" si="15"/>
        <v>0</v>
      </c>
      <c r="AO40" s="34"/>
      <c r="AP40" s="41">
        <f t="shared" si="16"/>
        <v>3930</v>
      </c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42" t="s">
        <v>166</v>
      </c>
      <c r="BD40" s="34" t="s">
        <v>86</v>
      </c>
      <c r="BE40" s="38"/>
      <c r="BF40" s="34" t="s">
        <v>138</v>
      </c>
      <c r="BG40" s="37">
        <f t="shared" si="17"/>
        <v>33</v>
      </c>
      <c r="BH40" s="34"/>
      <c r="BI40" s="41">
        <f t="shared" si="18"/>
        <v>0</v>
      </c>
      <c r="BJ40" s="34" t="s">
        <v>88</v>
      </c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</row>
    <row r="41" spans="1:75" x14ac:dyDescent="0.15">
      <c r="A41" s="34">
        <v>37</v>
      </c>
      <c r="B41" s="34">
        <v>0</v>
      </c>
      <c r="C41" s="34" t="s">
        <v>167</v>
      </c>
      <c r="D41" s="34"/>
      <c r="E41" s="34"/>
      <c r="F41" s="34" t="s">
        <v>82</v>
      </c>
      <c r="G41" s="34"/>
      <c r="H41" s="34"/>
      <c r="I41" s="34" t="s">
        <v>106</v>
      </c>
      <c r="J41" s="34"/>
      <c r="K41" s="34"/>
      <c r="L41" s="34"/>
      <c r="M41" s="34">
        <v>0</v>
      </c>
      <c r="N41" s="35" t="s">
        <v>107</v>
      </c>
      <c r="O41" s="35"/>
      <c r="P41" s="36" t="str">
        <f t="shared" si="10"/>
        <v>1989/03/31</v>
      </c>
      <c r="Q41" s="37">
        <f t="shared" si="11"/>
        <v>1989</v>
      </c>
      <c r="R41" s="37">
        <f t="shared" si="12"/>
        <v>3</v>
      </c>
      <c r="S41" s="37">
        <f t="shared" si="13"/>
        <v>31</v>
      </c>
      <c r="T41" s="34">
        <f t="shared" si="14"/>
        <v>1988</v>
      </c>
      <c r="U41" s="38">
        <v>37590</v>
      </c>
      <c r="V41" s="34"/>
      <c r="W41" s="34"/>
      <c r="X41" s="40">
        <v>0</v>
      </c>
      <c r="Y41" s="40">
        <f t="shared" si="0"/>
        <v>37590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40">
        <f t="shared" si="15"/>
        <v>0</v>
      </c>
      <c r="AO41" s="34"/>
      <c r="AP41" s="41">
        <f t="shared" si="16"/>
        <v>37590</v>
      </c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42" t="s">
        <v>168</v>
      </c>
      <c r="BD41" s="34" t="s">
        <v>86</v>
      </c>
      <c r="BE41" s="38"/>
      <c r="BF41" s="34" t="s">
        <v>138</v>
      </c>
      <c r="BG41" s="37">
        <f t="shared" si="17"/>
        <v>34</v>
      </c>
      <c r="BH41" s="34"/>
      <c r="BI41" s="41">
        <f t="shared" si="18"/>
        <v>0</v>
      </c>
      <c r="BJ41" s="34" t="s">
        <v>88</v>
      </c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</row>
    <row r="42" spans="1:75" x14ac:dyDescent="0.15">
      <c r="A42" s="34">
        <v>38</v>
      </c>
      <c r="B42" s="34">
        <v>0</v>
      </c>
      <c r="C42" s="34" t="s">
        <v>169</v>
      </c>
      <c r="D42" s="34"/>
      <c r="E42" s="34"/>
      <c r="F42" s="34" t="s">
        <v>82</v>
      </c>
      <c r="G42" s="34"/>
      <c r="H42" s="34"/>
      <c r="I42" s="34" t="s">
        <v>106</v>
      </c>
      <c r="J42" s="34"/>
      <c r="K42" s="34"/>
      <c r="L42" s="34"/>
      <c r="M42" s="34">
        <v>0</v>
      </c>
      <c r="N42" s="35" t="s">
        <v>107</v>
      </c>
      <c r="O42" s="35"/>
      <c r="P42" s="36" t="str">
        <f t="shared" si="10"/>
        <v>1989/03/31</v>
      </c>
      <c r="Q42" s="37">
        <f t="shared" si="11"/>
        <v>1989</v>
      </c>
      <c r="R42" s="37">
        <f t="shared" si="12"/>
        <v>3</v>
      </c>
      <c r="S42" s="37">
        <f t="shared" si="13"/>
        <v>31</v>
      </c>
      <c r="T42" s="34">
        <f t="shared" si="14"/>
        <v>1988</v>
      </c>
      <c r="U42" s="38">
        <v>12570</v>
      </c>
      <c r="V42" s="34"/>
      <c r="W42" s="34"/>
      <c r="X42" s="40">
        <v>0</v>
      </c>
      <c r="Y42" s="40">
        <f t="shared" si="0"/>
        <v>12570</v>
      </c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40">
        <f t="shared" si="15"/>
        <v>0</v>
      </c>
      <c r="AO42" s="34"/>
      <c r="AP42" s="41">
        <f t="shared" si="16"/>
        <v>12570</v>
      </c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42" t="s">
        <v>170</v>
      </c>
      <c r="BD42" s="34" t="s">
        <v>86</v>
      </c>
      <c r="BE42" s="38"/>
      <c r="BF42" s="34" t="s">
        <v>138</v>
      </c>
      <c r="BG42" s="37">
        <f t="shared" si="17"/>
        <v>34</v>
      </c>
      <c r="BH42" s="34"/>
      <c r="BI42" s="41">
        <f t="shared" si="18"/>
        <v>0</v>
      </c>
      <c r="BJ42" s="34" t="s">
        <v>88</v>
      </c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</row>
    <row r="43" spans="1:75" x14ac:dyDescent="0.15">
      <c r="A43" s="34">
        <v>39</v>
      </c>
      <c r="B43" s="34">
        <v>0</v>
      </c>
      <c r="C43" s="34" t="s">
        <v>171</v>
      </c>
      <c r="D43" s="34"/>
      <c r="E43" s="34"/>
      <c r="F43" s="34" t="s">
        <v>82</v>
      </c>
      <c r="G43" s="34"/>
      <c r="H43" s="34"/>
      <c r="I43" s="34" t="s">
        <v>106</v>
      </c>
      <c r="J43" s="34"/>
      <c r="K43" s="34"/>
      <c r="L43" s="34"/>
      <c r="M43" s="34">
        <v>0</v>
      </c>
      <c r="N43" s="35" t="s">
        <v>107</v>
      </c>
      <c r="O43" s="35"/>
      <c r="P43" s="36" t="str">
        <f t="shared" si="10"/>
        <v>1989/03/31</v>
      </c>
      <c r="Q43" s="37">
        <f t="shared" si="11"/>
        <v>1989</v>
      </c>
      <c r="R43" s="37">
        <f t="shared" si="12"/>
        <v>3</v>
      </c>
      <c r="S43" s="37">
        <f t="shared" si="13"/>
        <v>31</v>
      </c>
      <c r="T43" s="34">
        <f t="shared" si="14"/>
        <v>1988</v>
      </c>
      <c r="U43" s="38">
        <v>27960</v>
      </c>
      <c r="V43" s="34"/>
      <c r="W43" s="34"/>
      <c r="X43" s="40">
        <v>0</v>
      </c>
      <c r="Y43" s="40">
        <f t="shared" si="0"/>
        <v>27960</v>
      </c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40">
        <f t="shared" si="15"/>
        <v>0</v>
      </c>
      <c r="AO43" s="34"/>
      <c r="AP43" s="41">
        <f t="shared" si="16"/>
        <v>27960</v>
      </c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42" t="s">
        <v>172</v>
      </c>
      <c r="BD43" s="34" t="s">
        <v>86</v>
      </c>
      <c r="BE43" s="38"/>
      <c r="BF43" s="34" t="s">
        <v>138</v>
      </c>
      <c r="BG43" s="37">
        <f t="shared" si="17"/>
        <v>34</v>
      </c>
      <c r="BH43" s="34"/>
      <c r="BI43" s="41">
        <f t="shared" si="18"/>
        <v>0</v>
      </c>
      <c r="BJ43" s="34" t="s">
        <v>88</v>
      </c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</row>
    <row r="44" spans="1:75" x14ac:dyDescent="0.15">
      <c r="A44" s="34">
        <v>40</v>
      </c>
      <c r="B44" s="34">
        <v>0</v>
      </c>
      <c r="C44" s="34" t="s">
        <v>173</v>
      </c>
      <c r="D44" s="34"/>
      <c r="E44" s="34"/>
      <c r="F44" s="34" t="s">
        <v>82</v>
      </c>
      <c r="G44" s="34"/>
      <c r="H44" s="34"/>
      <c r="I44" s="34" t="s">
        <v>106</v>
      </c>
      <c r="J44" s="34"/>
      <c r="K44" s="34"/>
      <c r="L44" s="34"/>
      <c r="M44" s="34">
        <v>0</v>
      </c>
      <c r="N44" s="35" t="s">
        <v>158</v>
      </c>
      <c r="O44" s="35"/>
      <c r="P44" s="36" t="str">
        <f t="shared" si="10"/>
        <v>1990/03/31</v>
      </c>
      <c r="Q44" s="37">
        <f t="shared" si="11"/>
        <v>1990</v>
      </c>
      <c r="R44" s="37">
        <f t="shared" si="12"/>
        <v>3</v>
      </c>
      <c r="S44" s="37">
        <f t="shared" si="13"/>
        <v>31</v>
      </c>
      <c r="T44" s="34">
        <f t="shared" si="14"/>
        <v>1989</v>
      </c>
      <c r="U44" s="38">
        <v>5730</v>
      </c>
      <c r="V44" s="34"/>
      <c r="W44" s="34"/>
      <c r="X44" s="40">
        <v>0</v>
      </c>
      <c r="Y44" s="40">
        <f t="shared" si="0"/>
        <v>5730</v>
      </c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40">
        <f t="shared" si="15"/>
        <v>0</v>
      </c>
      <c r="AO44" s="34"/>
      <c r="AP44" s="41">
        <f t="shared" si="16"/>
        <v>5730</v>
      </c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42" t="s">
        <v>174</v>
      </c>
      <c r="BD44" s="34" t="s">
        <v>86</v>
      </c>
      <c r="BE44" s="38"/>
      <c r="BF44" s="34" t="s">
        <v>138</v>
      </c>
      <c r="BG44" s="37">
        <f t="shared" si="17"/>
        <v>33</v>
      </c>
      <c r="BH44" s="34"/>
      <c r="BI44" s="41">
        <f t="shared" si="18"/>
        <v>0</v>
      </c>
      <c r="BJ44" s="34" t="s">
        <v>88</v>
      </c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</row>
    <row r="45" spans="1:75" x14ac:dyDescent="0.15">
      <c r="A45" s="34">
        <v>41</v>
      </c>
      <c r="B45" s="34">
        <v>0</v>
      </c>
      <c r="C45" s="34" t="s">
        <v>175</v>
      </c>
      <c r="D45" s="34"/>
      <c r="E45" s="34"/>
      <c r="F45" s="34" t="s">
        <v>82</v>
      </c>
      <c r="G45" s="34"/>
      <c r="H45" s="34"/>
      <c r="I45" s="34" t="s">
        <v>106</v>
      </c>
      <c r="J45" s="34"/>
      <c r="K45" s="34"/>
      <c r="L45" s="34"/>
      <c r="M45" s="34">
        <v>0</v>
      </c>
      <c r="N45" s="35" t="s">
        <v>107</v>
      </c>
      <c r="O45" s="35"/>
      <c r="P45" s="36" t="str">
        <f t="shared" si="10"/>
        <v>1989/03/31</v>
      </c>
      <c r="Q45" s="37">
        <f t="shared" si="11"/>
        <v>1989</v>
      </c>
      <c r="R45" s="37">
        <f t="shared" si="12"/>
        <v>3</v>
      </c>
      <c r="S45" s="37">
        <f t="shared" si="13"/>
        <v>31</v>
      </c>
      <c r="T45" s="34">
        <f t="shared" si="14"/>
        <v>1988</v>
      </c>
      <c r="U45" s="38">
        <v>1620</v>
      </c>
      <c r="V45" s="34"/>
      <c r="W45" s="34"/>
      <c r="X45" s="40">
        <v>0</v>
      </c>
      <c r="Y45" s="40">
        <f t="shared" si="0"/>
        <v>1620</v>
      </c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40">
        <f t="shared" si="15"/>
        <v>0</v>
      </c>
      <c r="AO45" s="34"/>
      <c r="AP45" s="41">
        <f t="shared" si="16"/>
        <v>1620</v>
      </c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42" t="s">
        <v>176</v>
      </c>
      <c r="BD45" s="34" t="s">
        <v>86</v>
      </c>
      <c r="BE45" s="38"/>
      <c r="BF45" s="34" t="s">
        <v>177</v>
      </c>
      <c r="BG45" s="37">
        <f t="shared" si="17"/>
        <v>34</v>
      </c>
      <c r="BH45" s="34"/>
      <c r="BI45" s="41">
        <f t="shared" si="18"/>
        <v>0</v>
      </c>
      <c r="BJ45" s="34" t="s">
        <v>88</v>
      </c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</row>
    <row r="46" spans="1:75" x14ac:dyDescent="0.15">
      <c r="A46" s="34">
        <v>42</v>
      </c>
      <c r="B46" s="34">
        <v>0</v>
      </c>
      <c r="C46" s="34" t="s">
        <v>178</v>
      </c>
      <c r="D46" s="34"/>
      <c r="E46" s="34"/>
      <c r="F46" s="34" t="s">
        <v>82</v>
      </c>
      <c r="G46" s="34"/>
      <c r="H46" s="34"/>
      <c r="I46" s="34" t="s">
        <v>106</v>
      </c>
      <c r="J46" s="34"/>
      <c r="K46" s="34"/>
      <c r="L46" s="34"/>
      <c r="M46" s="34">
        <v>0</v>
      </c>
      <c r="N46" s="35" t="s">
        <v>107</v>
      </c>
      <c r="O46" s="35"/>
      <c r="P46" s="36" t="str">
        <f t="shared" si="10"/>
        <v>1989/03/31</v>
      </c>
      <c r="Q46" s="37">
        <f t="shared" si="11"/>
        <v>1989</v>
      </c>
      <c r="R46" s="37">
        <f t="shared" si="12"/>
        <v>3</v>
      </c>
      <c r="S46" s="37">
        <f t="shared" si="13"/>
        <v>31</v>
      </c>
      <c r="T46" s="34">
        <f t="shared" si="14"/>
        <v>1988</v>
      </c>
      <c r="U46" s="38">
        <v>1080</v>
      </c>
      <c r="V46" s="34"/>
      <c r="W46" s="34"/>
      <c r="X46" s="40">
        <v>0</v>
      </c>
      <c r="Y46" s="40">
        <f t="shared" si="0"/>
        <v>1080</v>
      </c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40">
        <f t="shared" si="15"/>
        <v>0</v>
      </c>
      <c r="AO46" s="34"/>
      <c r="AP46" s="41">
        <f t="shared" si="16"/>
        <v>1080</v>
      </c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42" t="s">
        <v>144</v>
      </c>
      <c r="BD46" s="34" t="s">
        <v>86</v>
      </c>
      <c r="BE46" s="38"/>
      <c r="BF46" s="34" t="s">
        <v>177</v>
      </c>
      <c r="BG46" s="37">
        <f t="shared" si="17"/>
        <v>34</v>
      </c>
      <c r="BH46" s="34"/>
      <c r="BI46" s="41">
        <f t="shared" si="18"/>
        <v>0</v>
      </c>
      <c r="BJ46" s="34" t="s">
        <v>88</v>
      </c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</row>
    <row r="47" spans="1:75" x14ac:dyDescent="0.15">
      <c r="A47" s="34">
        <v>43</v>
      </c>
      <c r="B47" s="34">
        <v>0</v>
      </c>
      <c r="C47" s="34" t="s">
        <v>179</v>
      </c>
      <c r="D47" s="34"/>
      <c r="E47" s="34"/>
      <c r="F47" s="34" t="s">
        <v>82</v>
      </c>
      <c r="G47" s="34"/>
      <c r="H47" s="34"/>
      <c r="I47" s="34" t="s">
        <v>106</v>
      </c>
      <c r="J47" s="34"/>
      <c r="K47" s="34"/>
      <c r="L47" s="34"/>
      <c r="M47" s="34">
        <v>0</v>
      </c>
      <c r="N47" s="35" t="s">
        <v>107</v>
      </c>
      <c r="O47" s="35"/>
      <c r="P47" s="36" t="str">
        <f t="shared" si="10"/>
        <v>1989/03/31</v>
      </c>
      <c r="Q47" s="37">
        <f t="shared" si="11"/>
        <v>1989</v>
      </c>
      <c r="R47" s="37">
        <f t="shared" si="12"/>
        <v>3</v>
      </c>
      <c r="S47" s="37">
        <f t="shared" si="13"/>
        <v>31</v>
      </c>
      <c r="T47" s="34">
        <f t="shared" si="14"/>
        <v>1988</v>
      </c>
      <c r="U47" s="38">
        <v>2970</v>
      </c>
      <c r="V47" s="34"/>
      <c r="W47" s="34"/>
      <c r="X47" s="40">
        <v>0</v>
      </c>
      <c r="Y47" s="40">
        <f t="shared" si="0"/>
        <v>2970</v>
      </c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40">
        <f t="shared" si="15"/>
        <v>0</v>
      </c>
      <c r="AO47" s="34"/>
      <c r="AP47" s="41">
        <f t="shared" si="16"/>
        <v>2970</v>
      </c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42" t="s">
        <v>180</v>
      </c>
      <c r="BD47" s="34" t="s">
        <v>86</v>
      </c>
      <c r="BE47" s="38"/>
      <c r="BF47" s="34" t="s">
        <v>177</v>
      </c>
      <c r="BG47" s="37">
        <f t="shared" si="17"/>
        <v>34</v>
      </c>
      <c r="BH47" s="34"/>
      <c r="BI47" s="41">
        <f t="shared" si="18"/>
        <v>0</v>
      </c>
      <c r="BJ47" s="34" t="s">
        <v>88</v>
      </c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</row>
    <row r="48" spans="1:75" x14ac:dyDescent="0.15">
      <c r="A48" s="34">
        <v>44</v>
      </c>
      <c r="B48" s="34">
        <v>0</v>
      </c>
      <c r="C48" s="34" t="s">
        <v>181</v>
      </c>
      <c r="D48" s="34"/>
      <c r="E48" s="34"/>
      <c r="F48" s="34" t="s">
        <v>82</v>
      </c>
      <c r="G48" s="34"/>
      <c r="H48" s="34"/>
      <c r="I48" s="34" t="s">
        <v>106</v>
      </c>
      <c r="J48" s="34"/>
      <c r="K48" s="34"/>
      <c r="L48" s="34"/>
      <c r="M48" s="34">
        <v>0</v>
      </c>
      <c r="N48" s="35" t="s">
        <v>107</v>
      </c>
      <c r="O48" s="35"/>
      <c r="P48" s="36" t="str">
        <f t="shared" si="10"/>
        <v>1989/03/31</v>
      </c>
      <c r="Q48" s="37">
        <f t="shared" si="11"/>
        <v>1989</v>
      </c>
      <c r="R48" s="37">
        <f t="shared" si="12"/>
        <v>3</v>
      </c>
      <c r="S48" s="37">
        <f t="shared" si="13"/>
        <v>31</v>
      </c>
      <c r="T48" s="34">
        <f t="shared" si="14"/>
        <v>1988</v>
      </c>
      <c r="U48" s="38">
        <v>5580</v>
      </c>
      <c r="V48" s="34"/>
      <c r="W48" s="34"/>
      <c r="X48" s="40">
        <v>0</v>
      </c>
      <c r="Y48" s="40">
        <f t="shared" si="0"/>
        <v>5580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40">
        <f t="shared" si="15"/>
        <v>0</v>
      </c>
      <c r="AO48" s="34"/>
      <c r="AP48" s="41">
        <f t="shared" si="16"/>
        <v>5580</v>
      </c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42" t="s">
        <v>182</v>
      </c>
      <c r="BD48" s="34" t="s">
        <v>86</v>
      </c>
      <c r="BE48" s="38"/>
      <c r="BF48" s="34" t="s">
        <v>177</v>
      </c>
      <c r="BG48" s="37">
        <f t="shared" si="17"/>
        <v>34</v>
      </c>
      <c r="BH48" s="34"/>
      <c r="BI48" s="41">
        <f t="shared" si="18"/>
        <v>0</v>
      </c>
      <c r="BJ48" s="34" t="s">
        <v>88</v>
      </c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</row>
    <row r="49" spans="1:75" x14ac:dyDescent="0.15">
      <c r="A49" s="34">
        <v>45</v>
      </c>
      <c r="B49" s="34">
        <v>0</v>
      </c>
      <c r="C49" s="34" t="s">
        <v>183</v>
      </c>
      <c r="D49" s="34"/>
      <c r="E49" s="34"/>
      <c r="F49" s="34" t="s">
        <v>82</v>
      </c>
      <c r="G49" s="34"/>
      <c r="H49" s="34"/>
      <c r="I49" s="34" t="s">
        <v>106</v>
      </c>
      <c r="J49" s="34"/>
      <c r="K49" s="34"/>
      <c r="L49" s="34"/>
      <c r="M49" s="34">
        <v>0</v>
      </c>
      <c r="N49" s="35" t="s">
        <v>107</v>
      </c>
      <c r="O49" s="35"/>
      <c r="P49" s="36" t="str">
        <f t="shared" si="10"/>
        <v>1989/03/31</v>
      </c>
      <c r="Q49" s="37">
        <f t="shared" si="11"/>
        <v>1989</v>
      </c>
      <c r="R49" s="37">
        <f t="shared" si="12"/>
        <v>3</v>
      </c>
      <c r="S49" s="37">
        <f t="shared" si="13"/>
        <v>31</v>
      </c>
      <c r="T49" s="34">
        <f t="shared" si="14"/>
        <v>1988</v>
      </c>
      <c r="U49" s="38">
        <v>1560</v>
      </c>
      <c r="V49" s="34"/>
      <c r="W49" s="34"/>
      <c r="X49" s="40">
        <v>0</v>
      </c>
      <c r="Y49" s="40">
        <f t="shared" si="0"/>
        <v>1560</v>
      </c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40">
        <f t="shared" si="15"/>
        <v>0</v>
      </c>
      <c r="AO49" s="34"/>
      <c r="AP49" s="41">
        <f t="shared" si="16"/>
        <v>1560</v>
      </c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42" t="s">
        <v>129</v>
      </c>
      <c r="BD49" s="34" t="s">
        <v>86</v>
      </c>
      <c r="BE49" s="38"/>
      <c r="BF49" s="34" t="s">
        <v>177</v>
      </c>
      <c r="BG49" s="37">
        <f t="shared" si="17"/>
        <v>34</v>
      </c>
      <c r="BH49" s="34"/>
      <c r="BI49" s="41">
        <f t="shared" si="18"/>
        <v>0</v>
      </c>
      <c r="BJ49" s="34" t="s">
        <v>88</v>
      </c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</row>
    <row r="50" spans="1:75" x14ac:dyDescent="0.15">
      <c r="A50" s="34">
        <v>46</v>
      </c>
      <c r="B50" s="34">
        <v>0</v>
      </c>
      <c r="C50" s="34" t="s">
        <v>184</v>
      </c>
      <c r="D50" s="34"/>
      <c r="E50" s="34"/>
      <c r="F50" s="34" t="s">
        <v>82</v>
      </c>
      <c r="G50" s="34"/>
      <c r="H50" s="34"/>
      <c r="I50" s="34" t="s">
        <v>106</v>
      </c>
      <c r="J50" s="34"/>
      <c r="K50" s="34"/>
      <c r="L50" s="34"/>
      <c r="M50" s="34">
        <v>0</v>
      </c>
      <c r="N50" s="35" t="s">
        <v>107</v>
      </c>
      <c r="O50" s="35"/>
      <c r="P50" s="44" t="str">
        <f t="shared" si="10"/>
        <v>1989/03/31</v>
      </c>
      <c r="Q50" s="45">
        <f t="shared" si="11"/>
        <v>1989</v>
      </c>
      <c r="R50" s="45">
        <f t="shared" si="12"/>
        <v>3</v>
      </c>
      <c r="S50" s="45">
        <f t="shared" si="13"/>
        <v>31</v>
      </c>
      <c r="T50" s="34">
        <f t="shared" si="14"/>
        <v>1988</v>
      </c>
      <c r="U50" s="38">
        <v>1590</v>
      </c>
      <c r="V50" s="34"/>
      <c r="W50" s="34"/>
      <c r="X50" s="40">
        <v>0</v>
      </c>
      <c r="Y50" s="40">
        <f t="shared" si="0"/>
        <v>1590</v>
      </c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40">
        <f t="shared" si="15"/>
        <v>0</v>
      </c>
      <c r="AO50" s="34"/>
      <c r="AP50" s="41">
        <f t="shared" si="16"/>
        <v>1590</v>
      </c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42" t="s">
        <v>185</v>
      </c>
      <c r="BD50" s="34" t="s">
        <v>86</v>
      </c>
      <c r="BE50" s="38"/>
      <c r="BF50" s="34" t="s">
        <v>92</v>
      </c>
      <c r="BG50" s="37">
        <f t="shared" si="17"/>
        <v>34</v>
      </c>
      <c r="BH50" s="34"/>
      <c r="BI50" s="41">
        <f t="shared" si="18"/>
        <v>0</v>
      </c>
      <c r="BJ50" s="34" t="s">
        <v>88</v>
      </c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</row>
    <row r="51" spans="1:75" x14ac:dyDescent="0.15">
      <c r="A51" s="34">
        <v>47</v>
      </c>
      <c r="B51" s="34">
        <v>0</v>
      </c>
      <c r="C51" s="34" t="s">
        <v>186</v>
      </c>
      <c r="D51" s="34"/>
      <c r="E51" s="34"/>
      <c r="F51" s="34" t="s">
        <v>82</v>
      </c>
      <c r="G51" s="34"/>
      <c r="H51" s="34"/>
      <c r="I51" s="34" t="s">
        <v>187</v>
      </c>
      <c r="J51" s="34"/>
      <c r="K51" s="34"/>
      <c r="L51" s="34"/>
      <c r="M51" s="34">
        <v>0</v>
      </c>
      <c r="N51" s="35" t="s">
        <v>188</v>
      </c>
      <c r="O51" s="35"/>
      <c r="P51" s="44" t="str">
        <f t="shared" si="10"/>
        <v>1971/06/02</v>
      </c>
      <c r="Q51" s="45">
        <f t="shared" si="11"/>
        <v>1971</v>
      </c>
      <c r="R51" s="45">
        <f t="shared" si="12"/>
        <v>6</v>
      </c>
      <c r="S51" s="45">
        <f t="shared" si="13"/>
        <v>2</v>
      </c>
      <c r="T51" s="34">
        <f t="shared" si="14"/>
        <v>1971</v>
      </c>
      <c r="U51" s="46">
        <v>1</v>
      </c>
      <c r="V51" s="34"/>
      <c r="W51" s="34"/>
      <c r="X51" s="47">
        <v>0</v>
      </c>
      <c r="Y51" s="47">
        <f t="shared" si="0"/>
        <v>1</v>
      </c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47">
        <f t="shared" si="15"/>
        <v>0</v>
      </c>
      <c r="AO51" s="34"/>
      <c r="AP51" s="48">
        <f t="shared" si="16"/>
        <v>1</v>
      </c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49" t="s">
        <v>189</v>
      </c>
      <c r="BD51" s="34" t="s">
        <v>86</v>
      </c>
      <c r="BE51" s="46"/>
      <c r="BF51" s="34" t="s">
        <v>92</v>
      </c>
      <c r="BG51" s="45">
        <f t="shared" si="17"/>
        <v>51</v>
      </c>
      <c r="BH51" s="34"/>
      <c r="BI51" s="48">
        <f t="shared" si="18"/>
        <v>0</v>
      </c>
      <c r="BJ51" s="34" t="s">
        <v>88</v>
      </c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</row>
    <row r="52" spans="1:75" x14ac:dyDescent="0.15">
      <c r="A52" s="34">
        <v>48</v>
      </c>
      <c r="B52" s="34">
        <v>0</v>
      </c>
      <c r="C52" s="34" t="s">
        <v>190</v>
      </c>
      <c r="D52" s="34"/>
      <c r="E52" s="34"/>
      <c r="F52" s="34" t="s">
        <v>82</v>
      </c>
      <c r="G52" s="34"/>
      <c r="H52" s="34"/>
      <c r="I52" s="34" t="s">
        <v>187</v>
      </c>
      <c r="J52" s="34"/>
      <c r="K52" s="34"/>
      <c r="L52" s="34"/>
      <c r="M52" s="34">
        <v>0</v>
      </c>
      <c r="N52" s="35" t="s">
        <v>188</v>
      </c>
      <c r="O52" s="35"/>
      <c r="P52" s="44" t="str">
        <f t="shared" si="10"/>
        <v>1971/06/02</v>
      </c>
      <c r="Q52" s="45">
        <f t="shared" si="11"/>
        <v>1971</v>
      </c>
      <c r="R52" s="45">
        <f t="shared" si="12"/>
        <v>6</v>
      </c>
      <c r="S52" s="45">
        <f t="shared" si="13"/>
        <v>2</v>
      </c>
      <c r="T52" s="34">
        <f t="shared" si="14"/>
        <v>1971</v>
      </c>
      <c r="U52" s="46">
        <v>1</v>
      </c>
      <c r="V52" s="34"/>
      <c r="W52" s="34"/>
      <c r="X52" s="47">
        <v>0</v>
      </c>
      <c r="Y52" s="47">
        <f t="shared" si="0"/>
        <v>1</v>
      </c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47">
        <f t="shared" si="15"/>
        <v>0</v>
      </c>
      <c r="AO52" s="34"/>
      <c r="AP52" s="48">
        <f t="shared" si="16"/>
        <v>1</v>
      </c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49" t="s">
        <v>191</v>
      </c>
      <c r="BD52" s="34" t="s">
        <v>86</v>
      </c>
      <c r="BE52" s="46"/>
      <c r="BF52" s="34" t="s">
        <v>92</v>
      </c>
      <c r="BG52" s="45">
        <f t="shared" si="17"/>
        <v>51</v>
      </c>
      <c r="BH52" s="34"/>
      <c r="BI52" s="48">
        <f t="shared" si="18"/>
        <v>0</v>
      </c>
      <c r="BJ52" s="34" t="s">
        <v>88</v>
      </c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</row>
    <row r="53" spans="1:75" x14ac:dyDescent="0.15">
      <c r="A53" s="34">
        <v>49</v>
      </c>
      <c r="B53" s="34">
        <v>0</v>
      </c>
      <c r="C53" s="34" t="s">
        <v>121</v>
      </c>
      <c r="D53" s="34"/>
      <c r="E53" s="34"/>
      <c r="F53" s="34" t="s">
        <v>82</v>
      </c>
      <c r="G53" s="34"/>
      <c r="H53" s="34"/>
      <c r="I53" s="34" t="s">
        <v>122</v>
      </c>
      <c r="J53" s="34"/>
      <c r="K53" s="34"/>
      <c r="L53" s="34"/>
      <c r="M53" s="34">
        <v>0</v>
      </c>
      <c r="N53" s="35" t="s">
        <v>192</v>
      </c>
      <c r="O53" s="35"/>
      <c r="P53" s="44" t="str">
        <f t="shared" si="10"/>
        <v>2019/12/18</v>
      </c>
      <c r="Q53" s="45">
        <f t="shared" si="11"/>
        <v>2019</v>
      </c>
      <c r="R53" s="45">
        <f t="shared" si="12"/>
        <v>12</v>
      </c>
      <c r="S53" s="45">
        <f t="shared" si="13"/>
        <v>18</v>
      </c>
      <c r="T53" s="34">
        <f t="shared" si="14"/>
        <v>2019</v>
      </c>
      <c r="U53" s="46">
        <v>108564170</v>
      </c>
      <c r="V53" s="34"/>
      <c r="W53" s="34"/>
      <c r="X53" s="47">
        <v>0</v>
      </c>
      <c r="Y53" s="47">
        <f t="shared" si="0"/>
        <v>108564170</v>
      </c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47">
        <f t="shared" si="15"/>
        <v>0</v>
      </c>
      <c r="AO53" s="34"/>
      <c r="AP53" s="48">
        <f t="shared" si="16"/>
        <v>108564170</v>
      </c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49" t="s">
        <v>193</v>
      </c>
      <c r="BD53" s="34" t="s">
        <v>86</v>
      </c>
      <c r="BE53" s="46"/>
      <c r="BF53" s="34" t="s">
        <v>87</v>
      </c>
      <c r="BG53" s="45">
        <f t="shared" si="17"/>
        <v>3</v>
      </c>
      <c r="BH53" s="34"/>
      <c r="BI53" s="48">
        <f t="shared" si="18"/>
        <v>0</v>
      </c>
      <c r="BJ53" s="34" t="s">
        <v>88</v>
      </c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</row>
    <row r="54" spans="1:75" x14ac:dyDescent="0.15">
      <c r="A54" s="34">
        <v>50</v>
      </c>
      <c r="B54" s="34">
        <v>0</v>
      </c>
      <c r="C54" s="34" t="s">
        <v>139</v>
      </c>
      <c r="D54" s="34"/>
      <c r="E54" s="34"/>
      <c r="F54" s="34" t="s">
        <v>82</v>
      </c>
      <c r="G54" s="34"/>
      <c r="H54" s="34"/>
      <c r="I54" s="34" t="s">
        <v>122</v>
      </c>
      <c r="J54" s="34"/>
      <c r="K54" s="34"/>
      <c r="L54" s="34"/>
      <c r="M54" s="34">
        <v>0</v>
      </c>
      <c r="N54" s="35" t="s">
        <v>192</v>
      </c>
      <c r="O54" s="35"/>
      <c r="P54" s="44" t="str">
        <f t="shared" si="10"/>
        <v>2019/12/18</v>
      </c>
      <c r="Q54" s="45">
        <f t="shared" si="11"/>
        <v>2019</v>
      </c>
      <c r="R54" s="45">
        <f t="shared" si="12"/>
        <v>12</v>
      </c>
      <c r="S54" s="45">
        <f t="shared" si="13"/>
        <v>18</v>
      </c>
      <c r="T54" s="34">
        <f t="shared" si="14"/>
        <v>2019</v>
      </c>
      <c r="U54" s="46">
        <v>13710</v>
      </c>
      <c r="V54" s="34"/>
      <c r="W54" s="34"/>
      <c r="X54" s="47">
        <v>0</v>
      </c>
      <c r="Y54" s="47">
        <f t="shared" si="0"/>
        <v>13710</v>
      </c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47">
        <f t="shared" si="15"/>
        <v>0</v>
      </c>
      <c r="AO54" s="34"/>
      <c r="AP54" s="48">
        <f t="shared" si="16"/>
        <v>13710</v>
      </c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49" t="s">
        <v>194</v>
      </c>
      <c r="BD54" s="34" t="s">
        <v>86</v>
      </c>
      <c r="BE54" s="46"/>
      <c r="BF54" s="34" t="s">
        <v>138</v>
      </c>
      <c r="BG54" s="45">
        <f t="shared" si="17"/>
        <v>3</v>
      </c>
      <c r="BH54" s="34"/>
      <c r="BI54" s="48">
        <f t="shared" si="18"/>
        <v>0</v>
      </c>
      <c r="BJ54" s="34" t="s">
        <v>88</v>
      </c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</row>
  </sheetData>
  <autoFilter ref="A4:BW21" xr:uid="{00000000-0009-0000-0000-000002000000}"/>
  <mergeCells count="60"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  <mergeCell ref="BI3:BI4"/>
    <mergeCell ref="BJ3:BJ4"/>
    <mergeCell ref="BK3:BK4"/>
    <mergeCell ref="BL3:BL4"/>
    <mergeCell ref="BM3:BM4"/>
    <mergeCell ref="BN3:BN4"/>
    <mergeCell ref="BB3:BB4"/>
    <mergeCell ref="BC3:BD3"/>
    <mergeCell ref="BE3:BE4"/>
    <mergeCell ref="BF3:BF4"/>
    <mergeCell ref="BG3:BG4"/>
    <mergeCell ref="BH3:BH4"/>
    <mergeCell ref="AV3:AV4"/>
    <mergeCell ref="AW3:AW4"/>
    <mergeCell ref="AX3:AX4"/>
    <mergeCell ref="AY3:AY4"/>
    <mergeCell ref="AZ3:AZ4"/>
    <mergeCell ref="BA3:BA4"/>
    <mergeCell ref="AB3:AG3"/>
    <mergeCell ref="AH3:AH4"/>
    <mergeCell ref="AI3:AO3"/>
    <mergeCell ref="AP3:AP4"/>
    <mergeCell ref="AQ3:AQ4"/>
    <mergeCell ref="AR3:AU3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  <pageSetup paperSize="8" scale="60" fitToHeight="0" orientation="landscape" r:id="rId1"/>
  <colBreaks count="1" manualBreakCount="1">
    <brk id="6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C5E6-252F-49A9-A07C-F4ADC885461C}">
  <sheetPr>
    <tabColor theme="4"/>
    <pageSetUpPr fitToPage="1"/>
  </sheetPr>
  <dimension ref="A1:BW233"/>
  <sheetViews>
    <sheetView tabSelected="1" view="pageBreakPreview" zoomScale="70" zoomScaleNormal="75" zoomScaleSheetLayoutView="70" workbookViewId="0">
      <pane xSplit="9" ySplit="4" topLeftCell="AN5" activePane="bottomRight" state="frozen"/>
      <selection activeCell="Q32" sqref="Q32"/>
      <selection pane="topRight" activeCell="Q32" sqref="Q32"/>
      <selection pane="bottomLeft" activeCell="Q32" sqref="Q32"/>
      <selection pane="bottomRight" activeCell="Q32" sqref="Q32"/>
    </sheetView>
  </sheetViews>
  <sheetFormatPr defaultColWidth="9" defaultRowHeight="13.5" outlineLevelCol="1" x14ac:dyDescent="0.15"/>
  <cols>
    <col min="1" max="1" width="5.375" style="5" bestFit="1" customWidth="1"/>
    <col min="2" max="2" width="5.25" style="5" bestFit="1" customWidth="1"/>
    <col min="3" max="3" width="30.375" style="5" customWidth="1"/>
    <col min="4" max="4" width="11.625" style="5" hidden="1" customWidth="1"/>
    <col min="5" max="5" width="10.25" style="5" hidden="1" customWidth="1"/>
    <col min="6" max="6" width="13.25" style="5" bestFit="1" customWidth="1"/>
    <col min="7" max="8" width="10" style="5" hidden="1" customWidth="1"/>
    <col min="9" max="9" width="44.125" style="5" bestFit="1" customWidth="1"/>
    <col min="10" max="10" width="10.125" style="5" bestFit="1" customWidth="1"/>
    <col min="11" max="11" width="26.75" style="5" bestFit="1" customWidth="1"/>
    <col min="12" max="13" width="9.125" style="5" bestFit="1" customWidth="1"/>
    <col min="14" max="14" width="12.25" style="6" bestFit="1" customWidth="1"/>
    <col min="15" max="15" width="12" style="6" customWidth="1"/>
    <col min="16" max="16" width="11.625" style="6" customWidth="1"/>
    <col min="17" max="17" width="10.5" style="5" customWidth="1"/>
    <col min="18" max="20" width="9.5" style="5" customWidth="1"/>
    <col min="21" max="21" width="14.75" style="8" bestFit="1" customWidth="1"/>
    <col min="22" max="22" width="0" style="50" hidden="1" customWidth="1"/>
    <col min="23" max="23" width="13" style="5" hidden="1" customWidth="1"/>
    <col min="24" max="24" width="16.875" style="5" customWidth="1"/>
    <col min="25" max="25" width="19.5" style="5" customWidth="1"/>
    <col min="26" max="26" width="13" style="5" hidden="1" customWidth="1" outlineLevel="1"/>
    <col min="27" max="28" width="11" style="5" hidden="1" customWidth="1" outlineLevel="1"/>
    <col min="29" max="29" width="15.125" style="5" hidden="1" customWidth="1" outlineLevel="1"/>
    <col min="30" max="30" width="17.125" style="5" hidden="1" customWidth="1" outlineLevel="1"/>
    <col min="31" max="31" width="13" style="5" hidden="1" customWidth="1" outlineLevel="1"/>
    <col min="32" max="32" width="9" style="5" hidden="1" customWidth="1" outlineLevel="1"/>
    <col min="33" max="34" width="11" style="5" hidden="1" customWidth="1" outlineLevel="1"/>
    <col min="35" max="35" width="9" style="5" hidden="1" customWidth="1" outlineLevel="1"/>
    <col min="36" max="36" width="15.125" style="5" hidden="1" customWidth="1" outlineLevel="1"/>
    <col min="37" max="37" width="17.125" style="5" hidden="1" customWidth="1" outlineLevel="1"/>
    <col min="38" max="38" width="13" style="5" hidden="1" customWidth="1" outlineLevel="1"/>
    <col min="39" max="39" width="14.125" style="5" hidden="1" customWidth="1" outlineLevel="1"/>
    <col min="40" max="40" width="11" style="5" bestFit="1" customWidth="1" collapsed="1"/>
    <col min="41" max="41" width="11" style="5" bestFit="1" customWidth="1"/>
    <col min="42" max="42" width="15.125" style="5" bestFit="1" customWidth="1"/>
    <col min="43" max="43" width="9" style="5" hidden="1" customWidth="1" outlineLevel="1"/>
    <col min="44" max="44" width="15.625" style="5" hidden="1" customWidth="1" outlineLevel="1"/>
    <col min="45" max="45" width="19.75" style="5" hidden="1" customWidth="1" outlineLevel="1"/>
    <col min="46" max="46" width="9.125" style="5" hidden="1" customWidth="1" outlineLevel="1"/>
    <col min="47" max="47" width="9.5" style="5" hidden="1" customWidth="1" outlineLevel="1"/>
    <col min="48" max="48" width="7.5" style="5" customWidth="1" outlineLevel="1"/>
    <col min="49" max="49" width="23.75" style="5" hidden="1" customWidth="1" outlineLevel="1"/>
    <col min="50" max="50" width="15.125" style="5" hidden="1" customWidth="1" outlineLevel="1"/>
    <col min="51" max="52" width="13" style="5" hidden="1" customWidth="1" outlineLevel="1"/>
    <col min="53" max="53" width="7.125" style="5" hidden="1" customWidth="1" outlineLevel="1"/>
    <col min="54" max="54" width="15.125" style="5" hidden="1" customWidth="1" outlineLevel="1"/>
    <col min="55" max="55" width="8.625" style="51" customWidth="1" outlineLevel="1"/>
    <col min="56" max="56" width="11.75" style="5" customWidth="1" outlineLevel="1"/>
    <col min="57" max="57" width="10.75" style="5" hidden="1" customWidth="1" outlineLevel="1"/>
    <col min="58" max="58" width="7.25" style="5" hidden="1" customWidth="1" outlineLevel="1"/>
    <col min="59" max="59" width="9" style="5"/>
    <col min="60" max="60" width="11" style="5" bestFit="1" customWidth="1"/>
    <col min="61" max="61" width="15.125" style="5" customWidth="1"/>
    <col min="62" max="62" width="20.5" style="5" bestFit="1" customWidth="1"/>
    <col min="63" max="65" width="9" style="5"/>
    <col min="66" max="66" width="11.125" style="5" bestFit="1" customWidth="1"/>
    <col min="67" max="67" width="11" style="5" bestFit="1" customWidth="1"/>
    <col min="68" max="68" width="9" style="5"/>
    <col min="69" max="69" width="7.125" style="5" bestFit="1" customWidth="1"/>
    <col min="70" max="70" width="9" style="5"/>
    <col min="71" max="71" width="7.125" style="5" bestFit="1" customWidth="1"/>
    <col min="72" max="74" width="9" style="5"/>
    <col min="75" max="75" width="12.5" style="5" customWidth="1"/>
    <col min="76" max="16384" width="9" style="5"/>
  </cols>
  <sheetData>
    <row r="1" spans="1:75" ht="14.25" thickBot="1" x14ac:dyDescent="0.2">
      <c r="A1" s="1" t="str">
        <f>土地!A1</f>
        <v>団体名</v>
      </c>
      <c r="B1" s="2"/>
      <c r="C1" s="2"/>
      <c r="D1" s="3" t="s">
        <v>195</v>
      </c>
      <c r="E1" s="3"/>
      <c r="F1" s="3"/>
      <c r="G1" s="4"/>
      <c r="O1" s="7">
        <f>土地!O1</f>
        <v>2022</v>
      </c>
    </row>
    <row r="3" spans="1:75" s="24" customFormat="1" ht="13.15" customHeight="1" x14ac:dyDescent="0.15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3" t="s">
        <v>13</v>
      </c>
      <c r="M3" s="14" t="s">
        <v>14</v>
      </c>
      <c r="N3" s="15" t="s">
        <v>15</v>
      </c>
      <c r="O3" s="16" t="s">
        <v>16</v>
      </c>
      <c r="P3" s="17" t="s">
        <v>17</v>
      </c>
      <c r="Q3" s="18" t="s">
        <v>18</v>
      </c>
      <c r="R3" s="18"/>
      <c r="S3" s="18"/>
      <c r="T3" s="19" t="s">
        <v>19</v>
      </c>
      <c r="U3" s="20" t="s">
        <v>20</v>
      </c>
      <c r="V3" s="52" t="s">
        <v>21</v>
      </c>
      <c r="W3" s="13" t="s">
        <v>22</v>
      </c>
      <c r="X3" s="21" t="s">
        <v>23</v>
      </c>
      <c r="Y3" s="21" t="s">
        <v>24</v>
      </c>
      <c r="Z3" s="13" t="s">
        <v>25</v>
      </c>
      <c r="AA3" s="13" t="s">
        <v>26</v>
      </c>
      <c r="AB3" s="13" t="s">
        <v>27</v>
      </c>
      <c r="AC3" s="13"/>
      <c r="AD3" s="13"/>
      <c r="AE3" s="13"/>
      <c r="AF3" s="13"/>
      <c r="AG3" s="13"/>
      <c r="AH3" s="13" t="s">
        <v>28</v>
      </c>
      <c r="AI3" s="13" t="s">
        <v>27</v>
      </c>
      <c r="AJ3" s="13"/>
      <c r="AK3" s="13"/>
      <c r="AL3" s="13"/>
      <c r="AM3" s="13"/>
      <c r="AN3" s="13"/>
      <c r="AO3" s="13"/>
      <c r="AP3" s="18" t="s">
        <v>29</v>
      </c>
      <c r="AQ3" s="10" t="s">
        <v>30</v>
      </c>
      <c r="AR3" s="11" t="s">
        <v>31</v>
      </c>
      <c r="AS3" s="11"/>
      <c r="AT3" s="11"/>
      <c r="AU3" s="11"/>
      <c r="AV3" s="13" t="s">
        <v>32</v>
      </c>
      <c r="AW3" s="10" t="s">
        <v>33</v>
      </c>
      <c r="AX3" s="13" t="s">
        <v>34</v>
      </c>
      <c r="AY3" s="13" t="s">
        <v>35</v>
      </c>
      <c r="AZ3" s="13" t="s">
        <v>36</v>
      </c>
      <c r="BA3" s="13" t="s">
        <v>37</v>
      </c>
      <c r="BB3" s="13" t="s">
        <v>38</v>
      </c>
      <c r="BC3" s="22" t="s">
        <v>39</v>
      </c>
      <c r="BD3" s="23"/>
      <c r="BE3" s="11" t="s">
        <v>196</v>
      </c>
      <c r="BF3" s="11" t="s">
        <v>40</v>
      </c>
      <c r="BG3" s="14" t="s">
        <v>42</v>
      </c>
      <c r="BH3" s="12" t="s">
        <v>43</v>
      </c>
      <c r="BI3" s="18" t="s">
        <v>44</v>
      </c>
      <c r="BJ3" s="11" t="s">
        <v>45</v>
      </c>
      <c r="BK3" s="11" t="s">
        <v>46</v>
      </c>
      <c r="BL3" s="11" t="s">
        <v>47</v>
      </c>
      <c r="BM3" s="11" t="s">
        <v>48</v>
      </c>
      <c r="BN3" s="11" t="s">
        <v>49</v>
      </c>
      <c r="BO3" s="11" t="s">
        <v>50</v>
      </c>
      <c r="BP3" s="11" t="s">
        <v>51</v>
      </c>
      <c r="BQ3" s="11" t="s">
        <v>52</v>
      </c>
      <c r="BR3" s="11" t="s">
        <v>53</v>
      </c>
      <c r="BS3" s="10" t="s">
        <v>54</v>
      </c>
      <c r="BT3" s="10" t="s">
        <v>55</v>
      </c>
      <c r="BU3" s="10" t="s">
        <v>56</v>
      </c>
      <c r="BV3" s="10" t="s">
        <v>57</v>
      </c>
      <c r="BW3" s="11" t="s">
        <v>58</v>
      </c>
    </row>
    <row r="4" spans="1:75" s="24" customFormat="1" ht="33" customHeight="1" x14ac:dyDescent="0.15">
      <c r="A4" s="10"/>
      <c r="B4" s="10"/>
      <c r="C4" s="10"/>
      <c r="D4" s="10"/>
      <c r="E4" s="11"/>
      <c r="F4" s="12"/>
      <c r="G4" s="11"/>
      <c r="H4" s="11"/>
      <c r="I4" s="11"/>
      <c r="J4" s="10"/>
      <c r="K4" s="11"/>
      <c r="L4" s="13"/>
      <c r="M4" s="14"/>
      <c r="N4" s="15"/>
      <c r="O4" s="16"/>
      <c r="P4" s="25"/>
      <c r="Q4" s="26" t="s">
        <v>59</v>
      </c>
      <c r="R4" s="26" t="s">
        <v>60</v>
      </c>
      <c r="S4" s="26" t="s">
        <v>61</v>
      </c>
      <c r="T4" s="27"/>
      <c r="U4" s="20"/>
      <c r="V4" s="52"/>
      <c r="W4" s="13"/>
      <c r="X4" s="28"/>
      <c r="Y4" s="28"/>
      <c r="Z4" s="13"/>
      <c r="AA4" s="13"/>
      <c r="AB4" s="29" t="s">
        <v>62</v>
      </c>
      <c r="AC4" s="29" t="s">
        <v>63</v>
      </c>
      <c r="AD4" s="29" t="s">
        <v>64</v>
      </c>
      <c r="AE4" s="29" t="s">
        <v>65</v>
      </c>
      <c r="AF4" s="29" t="s">
        <v>66</v>
      </c>
      <c r="AG4" s="29" t="s">
        <v>67</v>
      </c>
      <c r="AH4" s="13"/>
      <c r="AI4" s="29" t="s">
        <v>68</v>
      </c>
      <c r="AJ4" s="29" t="s">
        <v>69</v>
      </c>
      <c r="AK4" s="29" t="s">
        <v>70</v>
      </c>
      <c r="AL4" s="29" t="s">
        <v>71</v>
      </c>
      <c r="AM4" s="29" t="s">
        <v>72</v>
      </c>
      <c r="AN4" s="30" t="s">
        <v>73</v>
      </c>
      <c r="AO4" s="29" t="s">
        <v>74</v>
      </c>
      <c r="AP4" s="18"/>
      <c r="AQ4" s="10"/>
      <c r="AR4" s="31" t="s">
        <v>75</v>
      </c>
      <c r="AS4" s="31" t="s">
        <v>76</v>
      </c>
      <c r="AT4" s="31" t="s">
        <v>77</v>
      </c>
      <c r="AU4" s="31" t="s">
        <v>78</v>
      </c>
      <c r="AV4" s="13"/>
      <c r="AW4" s="10"/>
      <c r="AX4" s="13"/>
      <c r="AY4" s="13"/>
      <c r="AZ4" s="13"/>
      <c r="BA4" s="13"/>
      <c r="BB4" s="13"/>
      <c r="BC4" s="53" t="s">
        <v>79</v>
      </c>
      <c r="BD4" s="33" t="s">
        <v>80</v>
      </c>
      <c r="BE4" s="10"/>
      <c r="BF4" s="10"/>
      <c r="BG4" s="14"/>
      <c r="BH4" s="13"/>
      <c r="BI4" s="18"/>
      <c r="BJ4" s="10"/>
      <c r="BK4" s="10"/>
      <c r="BL4" s="11"/>
      <c r="BM4" s="10"/>
      <c r="BN4" s="10"/>
      <c r="BO4" s="11"/>
      <c r="BP4" s="10"/>
      <c r="BQ4" s="10"/>
      <c r="BR4" s="10"/>
      <c r="BS4" s="10"/>
      <c r="BT4" s="10"/>
      <c r="BU4" s="10"/>
      <c r="BV4" s="10"/>
      <c r="BW4" s="10"/>
    </row>
    <row r="5" spans="1:75" x14ac:dyDescent="0.15">
      <c r="A5" s="34">
        <v>1</v>
      </c>
      <c r="B5" s="34"/>
      <c r="C5" s="34" t="s">
        <v>81</v>
      </c>
      <c r="D5" s="34"/>
      <c r="E5" s="34"/>
      <c r="F5" s="34" t="s">
        <v>197</v>
      </c>
      <c r="G5" s="34"/>
      <c r="H5" s="34"/>
      <c r="I5" s="34" t="s">
        <v>198</v>
      </c>
      <c r="J5" s="34"/>
      <c r="K5" s="34" t="s">
        <v>199</v>
      </c>
      <c r="L5" s="34">
        <v>38</v>
      </c>
      <c r="M5" s="34">
        <f>VLOOKUP(L5,'[1]償却率（定額法）'!$B$6:$C$104,2)</f>
        <v>2.7E-2</v>
      </c>
      <c r="N5" s="54" t="s">
        <v>200</v>
      </c>
      <c r="O5" s="54"/>
      <c r="P5" s="36" t="str">
        <f t="shared" ref="P5:P68" si="0">IF(O5="",N5,O5)</f>
        <v>1992/03/31</v>
      </c>
      <c r="Q5" s="37">
        <f t="shared" ref="Q5:Q68" si="1">YEAR(P5)</f>
        <v>1992</v>
      </c>
      <c r="R5" s="37">
        <f t="shared" ref="R5:R68" si="2">MONTH(P5)</f>
        <v>3</v>
      </c>
      <c r="S5" s="37">
        <f t="shared" ref="S5:S68" si="3">DAY(N5)</f>
        <v>31</v>
      </c>
      <c r="T5" s="34">
        <f t="shared" ref="T5:T68" si="4">IF(Q5=1900,"",IF(R5&lt;4,Q5-1,Q5))</f>
        <v>1991</v>
      </c>
      <c r="U5" s="38">
        <v>1210040000</v>
      </c>
      <c r="V5" s="55">
        <v>1</v>
      </c>
      <c r="W5" s="34"/>
      <c r="X5" s="40">
        <v>980132400</v>
      </c>
      <c r="Y5" s="40">
        <f t="shared" ref="Y5:Y68" si="5">U5-X5</f>
        <v>229907600</v>
      </c>
      <c r="Z5" s="34" t="s">
        <v>201</v>
      </c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56">
        <f>IF(BG5=0,0,IF(BG5=L5,Y5-1,IF(Y5=1,0,ROUND(U5*M5,0))))</f>
        <v>32671080</v>
      </c>
      <c r="AO5" s="34">
        <v>0</v>
      </c>
      <c r="AP5" s="41">
        <f>Y5-AN5</f>
        <v>197236520</v>
      </c>
      <c r="AQ5" s="34" t="s">
        <v>202</v>
      </c>
      <c r="AR5" s="34"/>
      <c r="AS5" s="34"/>
      <c r="AT5" s="34"/>
      <c r="AU5" s="34"/>
      <c r="AV5" s="34" t="s">
        <v>203</v>
      </c>
      <c r="AW5" s="34"/>
      <c r="AX5" s="34"/>
      <c r="AY5" s="34"/>
      <c r="AZ5" s="34" t="s">
        <v>204</v>
      </c>
      <c r="BA5" s="34">
        <v>0</v>
      </c>
      <c r="BB5" s="34"/>
      <c r="BC5" s="57" t="s">
        <v>205</v>
      </c>
      <c r="BD5" s="34" t="s">
        <v>86</v>
      </c>
      <c r="BE5" s="34"/>
      <c r="BF5" s="58"/>
      <c r="BG5" s="37">
        <f t="shared" ref="BG5:BG68" si="6">IF(T5="",0,$O$1-T5)</f>
        <v>31</v>
      </c>
      <c r="BH5" s="34" t="s">
        <v>206</v>
      </c>
      <c r="BI5" s="41">
        <f t="shared" ref="BI5:BI68" si="7">U5-AP5</f>
        <v>1012803480</v>
      </c>
      <c r="BJ5" s="34" t="s">
        <v>88</v>
      </c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</row>
    <row r="6" spans="1:75" x14ac:dyDescent="0.15">
      <c r="A6" s="34">
        <v>3</v>
      </c>
      <c r="B6" s="34"/>
      <c r="C6" s="34" t="s">
        <v>81</v>
      </c>
      <c r="D6" s="34"/>
      <c r="E6" s="34"/>
      <c r="F6" s="34" t="s">
        <v>197</v>
      </c>
      <c r="G6" s="34"/>
      <c r="H6" s="34"/>
      <c r="I6" s="34" t="s">
        <v>207</v>
      </c>
      <c r="J6" s="34"/>
      <c r="K6" s="34" t="s">
        <v>199</v>
      </c>
      <c r="L6" s="34">
        <v>50</v>
      </c>
      <c r="M6" s="34">
        <f>VLOOKUP(L6,'[1]償却率（定額法）'!$B$6:$C$104,2)</f>
        <v>0.02</v>
      </c>
      <c r="N6" s="54" t="s">
        <v>200</v>
      </c>
      <c r="O6" s="54"/>
      <c r="P6" s="36" t="str">
        <f t="shared" si="0"/>
        <v>1992/03/31</v>
      </c>
      <c r="Q6" s="37">
        <f t="shared" si="1"/>
        <v>1992</v>
      </c>
      <c r="R6" s="37">
        <f t="shared" si="2"/>
        <v>3</v>
      </c>
      <c r="S6" s="37">
        <f t="shared" si="3"/>
        <v>31</v>
      </c>
      <c r="T6" s="34">
        <f t="shared" si="4"/>
        <v>1991</v>
      </c>
      <c r="U6" s="38">
        <v>129530000</v>
      </c>
      <c r="V6" s="55">
        <v>1</v>
      </c>
      <c r="W6" s="34"/>
      <c r="X6" s="40">
        <v>77718000</v>
      </c>
      <c r="Y6" s="40">
        <f t="shared" si="5"/>
        <v>51812000</v>
      </c>
      <c r="Z6" s="34" t="s">
        <v>201</v>
      </c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56">
        <f t="shared" ref="AN6:AN69" si="8">IF(BG6=0,0,IF(BG6=L6,Y6-1,IF(Y6=1,0,ROUND(U6*M6,0))))</f>
        <v>2590600</v>
      </c>
      <c r="AO6" s="34">
        <v>0</v>
      </c>
      <c r="AP6" s="41">
        <f t="shared" ref="AP6:AP69" si="9">Y6-AN6</f>
        <v>49221400</v>
      </c>
      <c r="AQ6" s="34" t="s">
        <v>202</v>
      </c>
      <c r="AR6" s="34"/>
      <c r="AS6" s="34"/>
      <c r="AT6" s="34"/>
      <c r="AU6" s="34"/>
      <c r="AV6" s="34" t="s">
        <v>208</v>
      </c>
      <c r="AW6" s="34"/>
      <c r="AX6" s="34"/>
      <c r="AY6" s="34"/>
      <c r="AZ6" s="34" t="s">
        <v>204</v>
      </c>
      <c r="BA6" s="34">
        <v>0</v>
      </c>
      <c r="BB6" s="34"/>
      <c r="BC6" s="57"/>
      <c r="BD6" s="34" t="s">
        <v>86</v>
      </c>
      <c r="BE6" s="34"/>
      <c r="BF6" s="58"/>
      <c r="BG6" s="37">
        <f t="shared" si="6"/>
        <v>31</v>
      </c>
      <c r="BH6" s="34" t="s">
        <v>206</v>
      </c>
      <c r="BI6" s="41">
        <f t="shared" si="7"/>
        <v>80308600</v>
      </c>
      <c r="BJ6" s="34" t="s">
        <v>88</v>
      </c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</row>
    <row r="7" spans="1:75" x14ac:dyDescent="0.15">
      <c r="A7" s="34">
        <v>3</v>
      </c>
      <c r="B7" s="34"/>
      <c r="C7" s="34" t="s">
        <v>209</v>
      </c>
      <c r="D7" s="34" t="s">
        <v>210</v>
      </c>
      <c r="E7" s="34"/>
      <c r="F7" s="34" t="s">
        <v>197</v>
      </c>
      <c r="G7" s="34"/>
      <c r="H7" s="34"/>
      <c r="I7" s="34" t="s">
        <v>211</v>
      </c>
      <c r="J7" s="34"/>
      <c r="K7" s="34" t="s">
        <v>212</v>
      </c>
      <c r="L7" s="34">
        <v>31</v>
      </c>
      <c r="M7" s="34">
        <f>VLOOKUP(L7,'[1]償却率（定額法）'!$B$6:$C$104,2)</f>
        <v>3.3000000000000002E-2</v>
      </c>
      <c r="N7" s="54" t="s">
        <v>200</v>
      </c>
      <c r="O7" s="54"/>
      <c r="P7" s="36" t="str">
        <f t="shared" si="0"/>
        <v>1992/03/31</v>
      </c>
      <c r="Q7" s="37">
        <f t="shared" si="1"/>
        <v>1992</v>
      </c>
      <c r="R7" s="37">
        <f t="shared" si="2"/>
        <v>3</v>
      </c>
      <c r="S7" s="37">
        <f t="shared" si="3"/>
        <v>31</v>
      </c>
      <c r="T7" s="34">
        <f t="shared" si="4"/>
        <v>1991</v>
      </c>
      <c r="U7" s="38">
        <v>20610000</v>
      </c>
      <c r="V7" s="55">
        <v>1</v>
      </c>
      <c r="W7" s="34"/>
      <c r="X7" s="40">
        <v>20403900</v>
      </c>
      <c r="Y7" s="40">
        <f t="shared" si="5"/>
        <v>206100</v>
      </c>
      <c r="Z7" s="34" t="s">
        <v>201</v>
      </c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56">
        <f t="shared" si="8"/>
        <v>206099</v>
      </c>
      <c r="AO7" s="34">
        <v>0</v>
      </c>
      <c r="AP7" s="41">
        <f t="shared" si="9"/>
        <v>1</v>
      </c>
      <c r="AQ7" s="34" t="s">
        <v>202</v>
      </c>
      <c r="AR7" s="34"/>
      <c r="AS7" s="34"/>
      <c r="AT7" s="34"/>
      <c r="AU7" s="34"/>
      <c r="AV7" s="34" t="s">
        <v>213</v>
      </c>
      <c r="AW7" s="34"/>
      <c r="AX7" s="34"/>
      <c r="AY7" s="34"/>
      <c r="AZ7" s="34" t="s">
        <v>204</v>
      </c>
      <c r="BA7" s="34">
        <v>0</v>
      </c>
      <c r="BB7" s="34"/>
      <c r="BC7" s="57"/>
      <c r="BD7" s="34" t="s">
        <v>86</v>
      </c>
      <c r="BE7" s="34"/>
      <c r="BF7" s="58"/>
      <c r="BG7" s="37">
        <f t="shared" si="6"/>
        <v>31</v>
      </c>
      <c r="BH7" s="34" t="s">
        <v>206</v>
      </c>
      <c r="BI7" s="41">
        <f t="shared" si="7"/>
        <v>20609999</v>
      </c>
      <c r="BJ7" s="34" t="s">
        <v>88</v>
      </c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</row>
    <row r="8" spans="1:75" x14ac:dyDescent="0.15">
      <c r="A8" s="34">
        <v>4</v>
      </c>
      <c r="B8" s="34"/>
      <c r="C8" s="34" t="s">
        <v>81</v>
      </c>
      <c r="D8" s="34"/>
      <c r="E8" s="34"/>
      <c r="F8" s="34" t="s">
        <v>197</v>
      </c>
      <c r="G8" s="34"/>
      <c r="H8" s="34"/>
      <c r="I8" s="34" t="s">
        <v>214</v>
      </c>
      <c r="J8" s="34"/>
      <c r="K8" s="34" t="s">
        <v>215</v>
      </c>
      <c r="L8" s="34">
        <v>18</v>
      </c>
      <c r="M8" s="34">
        <f>VLOOKUP(L8,'[1]償却率（定額法）'!$B$6:$C$104,2)</f>
        <v>5.6000000000000001E-2</v>
      </c>
      <c r="N8" s="54" t="s">
        <v>200</v>
      </c>
      <c r="O8" s="54"/>
      <c r="P8" s="36" t="str">
        <f t="shared" si="0"/>
        <v>1992/03/31</v>
      </c>
      <c r="Q8" s="37">
        <f t="shared" si="1"/>
        <v>1992</v>
      </c>
      <c r="R8" s="37">
        <f t="shared" si="2"/>
        <v>3</v>
      </c>
      <c r="S8" s="37">
        <f t="shared" si="3"/>
        <v>31</v>
      </c>
      <c r="T8" s="34">
        <f t="shared" si="4"/>
        <v>1991</v>
      </c>
      <c r="U8" s="38">
        <v>17930000</v>
      </c>
      <c r="V8" s="55">
        <v>1</v>
      </c>
      <c r="W8" s="34"/>
      <c r="X8" s="40">
        <v>17929999</v>
      </c>
      <c r="Y8" s="40">
        <f t="shared" si="5"/>
        <v>1</v>
      </c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56">
        <f t="shared" si="8"/>
        <v>0</v>
      </c>
      <c r="AO8" s="34">
        <v>0</v>
      </c>
      <c r="AP8" s="41">
        <f t="shared" si="9"/>
        <v>1</v>
      </c>
      <c r="AQ8" s="34" t="s">
        <v>202</v>
      </c>
      <c r="AR8" s="34"/>
      <c r="AS8" s="34"/>
      <c r="AT8" s="34"/>
      <c r="AU8" s="34"/>
      <c r="AV8" s="34" t="s">
        <v>216</v>
      </c>
      <c r="AW8" s="34"/>
      <c r="AX8" s="34"/>
      <c r="AY8" s="34"/>
      <c r="AZ8" s="34" t="s">
        <v>204</v>
      </c>
      <c r="BA8" s="34">
        <v>0</v>
      </c>
      <c r="BB8" s="34"/>
      <c r="BC8" s="57"/>
      <c r="BD8" s="34" t="s">
        <v>86</v>
      </c>
      <c r="BE8" s="34"/>
      <c r="BF8" s="58"/>
      <c r="BG8" s="37">
        <f t="shared" si="6"/>
        <v>31</v>
      </c>
      <c r="BH8" s="34" t="s">
        <v>206</v>
      </c>
      <c r="BI8" s="41">
        <f t="shared" si="7"/>
        <v>17929999</v>
      </c>
      <c r="BJ8" s="34" t="s">
        <v>88</v>
      </c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</row>
    <row r="9" spans="1:75" x14ac:dyDescent="0.15">
      <c r="A9" s="34">
        <v>5</v>
      </c>
      <c r="B9" s="34"/>
      <c r="C9" s="34" t="s">
        <v>81</v>
      </c>
      <c r="D9" s="34"/>
      <c r="E9" s="34"/>
      <c r="F9" s="34" t="s">
        <v>197</v>
      </c>
      <c r="G9" s="34"/>
      <c r="H9" s="34"/>
      <c r="I9" s="34" t="s">
        <v>217</v>
      </c>
      <c r="J9" s="34"/>
      <c r="K9" s="34" t="s">
        <v>199</v>
      </c>
      <c r="L9" s="34">
        <v>50</v>
      </c>
      <c r="M9" s="34">
        <f>VLOOKUP(L9,'[1]償却率（定額法）'!$B$6:$C$104,2)</f>
        <v>0.02</v>
      </c>
      <c r="N9" s="54" t="s">
        <v>200</v>
      </c>
      <c r="O9" s="54"/>
      <c r="P9" s="36" t="str">
        <f t="shared" si="0"/>
        <v>1992/03/31</v>
      </c>
      <c r="Q9" s="37">
        <f t="shared" si="1"/>
        <v>1992</v>
      </c>
      <c r="R9" s="37">
        <f t="shared" si="2"/>
        <v>3</v>
      </c>
      <c r="S9" s="37">
        <f t="shared" si="3"/>
        <v>31</v>
      </c>
      <c r="T9" s="34">
        <f t="shared" si="4"/>
        <v>1991</v>
      </c>
      <c r="U9" s="38">
        <v>7800000</v>
      </c>
      <c r="V9" s="55">
        <v>1</v>
      </c>
      <c r="W9" s="34"/>
      <c r="X9" s="40">
        <v>4680000</v>
      </c>
      <c r="Y9" s="40">
        <f t="shared" si="5"/>
        <v>3120000</v>
      </c>
      <c r="Z9" s="34" t="s">
        <v>201</v>
      </c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56">
        <f>IF(BG9=0,0,IF(BG9=L9,Y9-1,IF(Y9=1,0,ROUND(U9*M9,0))))</f>
        <v>156000</v>
      </c>
      <c r="AO9" s="34">
        <v>0</v>
      </c>
      <c r="AP9" s="41">
        <f t="shared" si="9"/>
        <v>2964000</v>
      </c>
      <c r="AQ9" s="34" t="s">
        <v>202</v>
      </c>
      <c r="AR9" s="34"/>
      <c r="AS9" s="34"/>
      <c r="AT9" s="34"/>
      <c r="AU9" s="34"/>
      <c r="AV9" s="34" t="s">
        <v>208</v>
      </c>
      <c r="AW9" s="34"/>
      <c r="AX9" s="34"/>
      <c r="AY9" s="34"/>
      <c r="AZ9" s="34" t="s">
        <v>204</v>
      </c>
      <c r="BA9" s="34">
        <v>0</v>
      </c>
      <c r="BB9" s="34"/>
      <c r="BC9" s="57"/>
      <c r="BD9" s="34" t="s">
        <v>86</v>
      </c>
      <c r="BE9" s="34"/>
      <c r="BF9" s="34"/>
      <c r="BG9" s="37">
        <f>IF(T9="",0,$O$1-T9)</f>
        <v>31</v>
      </c>
      <c r="BH9" s="34" t="s">
        <v>206</v>
      </c>
      <c r="BI9" s="41">
        <f t="shared" si="7"/>
        <v>4836000</v>
      </c>
      <c r="BJ9" s="34" t="s">
        <v>88</v>
      </c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</row>
    <row r="10" spans="1:75" x14ac:dyDescent="0.15">
      <c r="A10" s="34">
        <v>6</v>
      </c>
      <c r="B10" s="34"/>
      <c r="C10" s="34" t="s">
        <v>81</v>
      </c>
      <c r="D10" s="34"/>
      <c r="E10" s="34"/>
      <c r="F10" s="34" t="s">
        <v>197</v>
      </c>
      <c r="G10" s="34"/>
      <c r="H10" s="34"/>
      <c r="I10" s="34" t="s">
        <v>218</v>
      </c>
      <c r="J10" s="34"/>
      <c r="K10" s="34" t="s">
        <v>219</v>
      </c>
      <c r="L10" s="34">
        <v>18</v>
      </c>
      <c r="M10" s="34">
        <f>VLOOKUP(L10,'[1]償却率（定額法）'!$B$6:$C$104,2)</f>
        <v>5.6000000000000001E-2</v>
      </c>
      <c r="N10" s="54" t="s">
        <v>200</v>
      </c>
      <c r="O10" s="54"/>
      <c r="P10" s="36" t="str">
        <f t="shared" si="0"/>
        <v>1992/03/31</v>
      </c>
      <c r="Q10" s="37">
        <f t="shared" si="1"/>
        <v>1992</v>
      </c>
      <c r="R10" s="37">
        <f t="shared" si="2"/>
        <v>3</v>
      </c>
      <c r="S10" s="37">
        <f t="shared" si="3"/>
        <v>31</v>
      </c>
      <c r="T10" s="34">
        <f t="shared" si="4"/>
        <v>1991</v>
      </c>
      <c r="U10" s="38">
        <v>2144290000</v>
      </c>
      <c r="V10" s="55">
        <v>1</v>
      </c>
      <c r="W10" s="34"/>
      <c r="X10" s="40">
        <v>2144289999</v>
      </c>
      <c r="Y10" s="40">
        <f t="shared" si="5"/>
        <v>1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56">
        <f t="shared" si="8"/>
        <v>0</v>
      </c>
      <c r="AO10" s="34">
        <v>0</v>
      </c>
      <c r="AP10" s="41">
        <f t="shared" si="9"/>
        <v>1</v>
      </c>
      <c r="AQ10" s="34" t="s">
        <v>202</v>
      </c>
      <c r="AR10" s="34"/>
      <c r="AS10" s="34"/>
      <c r="AT10" s="34"/>
      <c r="AU10" s="34"/>
      <c r="AV10" s="34" t="s">
        <v>216</v>
      </c>
      <c r="AW10" s="34"/>
      <c r="AX10" s="34"/>
      <c r="AY10" s="34"/>
      <c r="AZ10" s="34" t="s">
        <v>204</v>
      </c>
      <c r="BA10" s="34">
        <v>0</v>
      </c>
      <c r="BB10" s="34"/>
      <c r="BC10" s="57"/>
      <c r="BD10" s="34" t="s">
        <v>86</v>
      </c>
      <c r="BE10" s="34"/>
      <c r="BF10" s="58"/>
      <c r="BG10" s="37">
        <f t="shared" si="6"/>
        <v>31</v>
      </c>
      <c r="BH10" s="34" t="s">
        <v>206</v>
      </c>
      <c r="BI10" s="41">
        <f t="shared" si="7"/>
        <v>2144289999</v>
      </c>
      <c r="BJ10" s="34" t="s">
        <v>88</v>
      </c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</row>
    <row r="11" spans="1:75" x14ac:dyDescent="0.15">
      <c r="A11" s="34">
        <v>7</v>
      </c>
      <c r="B11" s="34"/>
      <c r="C11" s="34" t="s">
        <v>81</v>
      </c>
      <c r="D11" s="34"/>
      <c r="E11" s="34"/>
      <c r="F11" s="34" t="s">
        <v>197</v>
      </c>
      <c r="G11" s="34"/>
      <c r="H11" s="34"/>
      <c r="I11" s="34" t="s">
        <v>220</v>
      </c>
      <c r="J11" s="34"/>
      <c r="K11" s="34" t="s">
        <v>221</v>
      </c>
      <c r="L11" s="34">
        <v>15</v>
      </c>
      <c r="M11" s="34">
        <f>VLOOKUP(L11,'[1]償却率（定額法）'!$B$6:$C$104,2)</f>
        <v>6.7000000000000004E-2</v>
      </c>
      <c r="N11" s="54" t="s">
        <v>222</v>
      </c>
      <c r="O11" s="54"/>
      <c r="P11" s="36" t="str">
        <f t="shared" si="0"/>
        <v>1991/03/18</v>
      </c>
      <c r="Q11" s="37">
        <f t="shared" si="1"/>
        <v>1991</v>
      </c>
      <c r="R11" s="37">
        <f t="shared" si="2"/>
        <v>3</v>
      </c>
      <c r="S11" s="37">
        <f t="shared" si="3"/>
        <v>18</v>
      </c>
      <c r="T11" s="34">
        <f t="shared" si="4"/>
        <v>1990</v>
      </c>
      <c r="U11" s="38">
        <v>10300000</v>
      </c>
      <c r="V11" s="55">
        <v>1</v>
      </c>
      <c r="W11" s="34"/>
      <c r="X11" s="40">
        <v>10299999</v>
      </c>
      <c r="Y11" s="40">
        <f t="shared" si="5"/>
        <v>1</v>
      </c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56">
        <f t="shared" si="8"/>
        <v>0</v>
      </c>
      <c r="AO11" s="34">
        <v>0</v>
      </c>
      <c r="AP11" s="41">
        <f t="shared" si="9"/>
        <v>1</v>
      </c>
      <c r="AQ11" s="34" t="s">
        <v>202</v>
      </c>
      <c r="AR11" s="34"/>
      <c r="AS11" s="34"/>
      <c r="AT11" s="34"/>
      <c r="AU11" s="34"/>
      <c r="AV11" s="34" t="s">
        <v>216</v>
      </c>
      <c r="AW11" s="34"/>
      <c r="AX11" s="34"/>
      <c r="AY11" s="34"/>
      <c r="AZ11" s="34" t="s">
        <v>204</v>
      </c>
      <c r="BA11" s="34">
        <v>0</v>
      </c>
      <c r="BB11" s="34"/>
      <c r="BC11" s="57"/>
      <c r="BD11" s="34" t="s">
        <v>86</v>
      </c>
      <c r="BE11" s="34"/>
      <c r="BF11" s="58"/>
      <c r="BG11" s="37">
        <f t="shared" si="6"/>
        <v>32</v>
      </c>
      <c r="BH11" s="34" t="s">
        <v>206</v>
      </c>
      <c r="BI11" s="41">
        <f t="shared" si="7"/>
        <v>10299999</v>
      </c>
      <c r="BJ11" s="34" t="s">
        <v>88</v>
      </c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</row>
    <row r="12" spans="1:75" x14ac:dyDescent="0.15">
      <c r="A12" s="34">
        <v>8</v>
      </c>
      <c r="B12" s="34"/>
      <c r="C12" s="34" t="s">
        <v>81</v>
      </c>
      <c r="D12" s="34"/>
      <c r="E12" s="34"/>
      <c r="F12" s="34" t="s">
        <v>197</v>
      </c>
      <c r="G12" s="34"/>
      <c r="H12" s="34"/>
      <c r="I12" s="34" t="s">
        <v>223</v>
      </c>
      <c r="J12" s="34"/>
      <c r="K12" s="34" t="s">
        <v>199</v>
      </c>
      <c r="L12" s="34">
        <v>38</v>
      </c>
      <c r="M12" s="34">
        <f>VLOOKUP(L12,'[1]償却率（定額法）'!$B$6:$C$104,2)</f>
        <v>2.7E-2</v>
      </c>
      <c r="N12" s="54" t="s">
        <v>224</v>
      </c>
      <c r="O12" s="54"/>
      <c r="P12" s="36" t="str">
        <f t="shared" si="0"/>
        <v>1994/12/07</v>
      </c>
      <c r="Q12" s="37">
        <f t="shared" si="1"/>
        <v>1994</v>
      </c>
      <c r="R12" s="37">
        <f t="shared" si="2"/>
        <v>12</v>
      </c>
      <c r="S12" s="37">
        <f t="shared" si="3"/>
        <v>7</v>
      </c>
      <c r="T12" s="34">
        <f t="shared" si="4"/>
        <v>1994</v>
      </c>
      <c r="U12" s="38">
        <v>200850000</v>
      </c>
      <c r="V12" s="55">
        <v>1</v>
      </c>
      <c r="W12" s="34"/>
      <c r="X12" s="40">
        <v>146419650</v>
      </c>
      <c r="Y12" s="40">
        <f t="shared" si="5"/>
        <v>54430350</v>
      </c>
      <c r="Z12" s="34" t="s">
        <v>201</v>
      </c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56">
        <f t="shared" si="8"/>
        <v>5422950</v>
      </c>
      <c r="AO12" s="34">
        <v>0</v>
      </c>
      <c r="AP12" s="41">
        <f t="shared" si="9"/>
        <v>49007400</v>
      </c>
      <c r="AQ12" s="34" t="s">
        <v>202</v>
      </c>
      <c r="AR12" s="34"/>
      <c r="AS12" s="34"/>
      <c r="AT12" s="34"/>
      <c r="AU12" s="34"/>
      <c r="AV12" s="34" t="s">
        <v>203</v>
      </c>
      <c r="AW12" s="34"/>
      <c r="AX12" s="34"/>
      <c r="AY12" s="34"/>
      <c r="AZ12" s="34" t="s">
        <v>204</v>
      </c>
      <c r="BA12" s="34">
        <v>0</v>
      </c>
      <c r="BB12" s="34"/>
      <c r="BC12" s="57" t="s">
        <v>225</v>
      </c>
      <c r="BD12" s="34" t="s">
        <v>86</v>
      </c>
      <c r="BE12" s="34"/>
      <c r="BF12" s="34"/>
      <c r="BG12" s="37">
        <f t="shared" si="6"/>
        <v>28</v>
      </c>
      <c r="BH12" s="34" t="s">
        <v>206</v>
      </c>
      <c r="BI12" s="41">
        <f t="shared" si="7"/>
        <v>151842600</v>
      </c>
      <c r="BJ12" s="34" t="s">
        <v>88</v>
      </c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</row>
    <row r="13" spans="1:75" x14ac:dyDescent="0.15">
      <c r="A13" s="34">
        <v>9</v>
      </c>
      <c r="B13" s="34"/>
      <c r="C13" s="34" t="s">
        <v>81</v>
      </c>
      <c r="D13" s="34"/>
      <c r="E13" s="34"/>
      <c r="F13" s="34" t="s">
        <v>197</v>
      </c>
      <c r="G13" s="34"/>
      <c r="H13" s="34"/>
      <c r="I13" s="34" t="s">
        <v>226</v>
      </c>
      <c r="J13" s="34"/>
      <c r="K13" s="34" t="s">
        <v>227</v>
      </c>
      <c r="L13" s="34">
        <v>15</v>
      </c>
      <c r="M13" s="34">
        <f>VLOOKUP(L13,'[1]償却率（定額法）'!$B$6:$C$104,2)</f>
        <v>6.7000000000000004E-2</v>
      </c>
      <c r="N13" s="54" t="s">
        <v>228</v>
      </c>
      <c r="O13" s="54"/>
      <c r="P13" s="36" t="str">
        <f t="shared" si="0"/>
        <v>2000/03/21</v>
      </c>
      <c r="Q13" s="37">
        <f t="shared" si="1"/>
        <v>2000</v>
      </c>
      <c r="R13" s="37">
        <f t="shared" si="2"/>
        <v>3</v>
      </c>
      <c r="S13" s="37">
        <f t="shared" si="3"/>
        <v>21</v>
      </c>
      <c r="T13" s="34">
        <f t="shared" si="4"/>
        <v>1999</v>
      </c>
      <c r="U13" s="38">
        <v>1701287</v>
      </c>
      <c r="V13" s="55">
        <v>1</v>
      </c>
      <c r="W13" s="34"/>
      <c r="X13" s="40">
        <v>1701286</v>
      </c>
      <c r="Y13" s="40">
        <f t="shared" si="5"/>
        <v>1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56">
        <f t="shared" si="8"/>
        <v>0</v>
      </c>
      <c r="AO13" s="34">
        <v>0</v>
      </c>
      <c r="AP13" s="41">
        <f t="shared" si="9"/>
        <v>1</v>
      </c>
      <c r="AQ13" s="34" t="s">
        <v>202</v>
      </c>
      <c r="AR13" s="34"/>
      <c r="AS13" s="34"/>
      <c r="AT13" s="34"/>
      <c r="AU13" s="34"/>
      <c r="AV13" s="34" t="s">
        <v>213</v>
      </c>
      <c r="AW13" s="34"/>
      <c r="AX13" s="34"/>
      <c r="AY13" s="34"/>
      <c r="AZ13" s="34" t="s">
        <v>204</v>
      </c>
      <c r="BA13" s="34">
        <v>0</v>
      </c>
      <c r="BB13" s="34"/>
      <c r="BC13" s="57" t="s">
        <v>229</v>
      </c>
      <c r="BD13" s="34" t="s">
        <v>86</v>
      </c>
      <c r="BE13" s="34"/>
      <c r="BF13" s="34"/>
      <c r="BG13" s="37">
        <f t="shared" si="6"/>
        <v>23</v>
      </c>
      <c r="BH13" s="34" t="s">
        <v>206</v>
      </c>
      <c r="BI13" s="41">
        <f t="shared" si="7"/>
        <v>1701286</v>
      </c>
      <c r="BJ13" s="34" t="s">
        <v>88</v>
      </c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</row>
    <row r="14" spans="1:75" x14ac:dyDescent="0.15">
      <c r="A14" s="34">
        <v>10</v>
      </c>
      <c r="B14" s="34"/>
      <c r="C14" s="34" t="s">
        <v>81</v>
      </c>
      <c r="D14" s="34"/>
      <c r="E14" s="34"/>
      <c r="F14" s="34" t="s">
        <v>197</v>
      </c>
      <c r="G14" s="34"/>
      <c r="H14" s="34"/>
      <c r="I14" s="34" t="s">
        <v>230</v>
      </c>
      <c r="J14" s="34"/>
      <c r="K14" s="34" t="s">
        <v>219</v>
      </c>
      <c r="L14" s="34">
        <v>18</v>
      </c>
      <c r="M14" s="34">
        <f>VLOOKUP(L14,'[1]償却率（定額法）'!$B$6:$C$104,2)</f>
        <v>5.6000000000000001E-2</v>
      </c>
      <c r="N14" s="54" t="s">
        <v>231</v>
      </c>
      <c r="O14" s="54"/>
      <c r="P14" s="36" t="str">
        <f t="shared" si="0"/>
        <v>2007/03/30</v>
      </c>
      <c r="Q14" s="37">
        <f t="shared" si="1"/>
        <v>2007</v>
      </c>
      <c r="R14" s="37">
        <f t="shared" si="2"/>
        <v>3</v>
      </c>
      <c r="S14" s="37">
        <f t="shared" si="3"/>
        <v>30</v>
      </c>
      <c r="T14" s="34">
        <f t="shared" si="4"/>
        <v>2006</v>
      </c>
      <c r="U14" s="38">
        <v>2625000</v>
      </c>
      <c r="V14" s="55">
        <v>1</v>
      </c>
      <c r="W14" s="34"/>
      <c r="X14" s="40">
        <v>2205000</v>
      </c>
      <c r="Y14" s="40">
        <f t="shared" si="5"/>
        <v>420000</v>
      </c>
      <c r="Z14" s="34" t="s">
        <v>201</v>
      </c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56">
        <f t="shared" si="8"/>
        <v>147000</v>
      </c>
      <c r="AO14" s="34">
        <v>0</v>
      </c>
      <c r="AP14" s="41">
        <f t="shared" si="9"/>
        <v>273000</v>
      </c>
      <c r="AQ14" s="34" t="s">
        <v>202</v>
      </c>
      <c r="AR14" s="34"/>
      <c r="AS14" s="34"/>
      <c r="AT14" s="34"/>
      <c r="AU14" s="34"/>
      <c r="AV14" s="34" t="s">
        <v>216</v>
      </c>
      <c r="AW14" s="34"/>
      <c r="AX14" s="34"/>
      <c r="AY14" s="34"/>
      <c r="AZ14" s="34" t="s">
        <v>204</v>
      </c>
      <c r="BA14" s="34">
        <v>0</v>
      </c>
      <c r="BB14" s="34"/>
      <c r="BC14" s="57" t="s">
        <v>232</v>
      </c>
      <c r="BD14" s="34" t="s">
        <v>86</v>
      </c>
      <c r="BE14" s="34"/>
      <c r="BF14" s="34"/>
      <c r="BG14" s="37">
        <f t="shared" si="6"/>
        <v>16</v>
      </c>
      <c r="BH14" s="34" t="s">
        <v>206</v>
      </c>
      <c r="BI14" s="41">
        <f t="shared" si="7"/>
        <v>2352000</v>
      </c>
      <c r="BJ14" s="34" t="s">
        <v>88</v>
      </c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</row>
    <row r="15" spans="1:75" x14ac:dyDescent="0.15">
      <c r="A15" s="34">
        <v>11</v>
      </c>
      <c r="B15" s="34"/>
      <c r="C15" s="34" t="s">
        <v>81</v>
      </c>
      <c r="D15" s="34"/>
      <c r="E15" s="34"/>
      <c r="F15" s="34" t="s">
        <v>197</v>
      </c>
      <c r="G15" s="34"/>
      <c r="H15" s="34"/>
      <c r="I15" s="34" t="s">
        <v>233</v>
      </c>
      <c r="J15" s="34"/>
      <c r="K15" s="34" t="s">
        <v>219</v>
      </c>
      <c r="L15" s="34">
        <v>18</v>
      </c>
      <c r="M15" s="34">
        <f>VLOOKUP(L15,'[1]償却率（定額法）'!$B$6:$C$104,2)</f>
        <v>5.6000000000000001E-2</v>
      </c>
      <c r="N15" s="54" t="s">
        <v>234</v>
      </c>
      <c r="O15" s="54"/>
      <c r="P15" s="36" t="str">
        <f t="shared" si="0"/>
        <v>2014/12/15</v>
      </c>
      <c r="Q15" s="37">
        <f t="shared" si="1"/>
        <v>2014</v>
      </c>
      <c r="R15" s="37">
        <f t="shared" si="2"/>
        <v>12</v>
      </c>
      <c r="S15" s="37">
        <f t="shared" si="3"/>
        <v>15</v>
      </c>
      <c r="T15" s="34">
        <f t="shared" si="4"/>
        <v>2014</v>
      </c>
      <c r="U15" s="38">
        <v>2246400</v>
      </c>
      <c r="V15" s="55">
        <v>1</v>
      </c>
      <c r="W15" s="34"/>
      <c r="X15" s="40">
        <v>880586</v>
      </c>
      <c r="Y15" s="40">
        <f t="shared" si="5"/>
        <v>1365814</v>
      </c>
      <c r="Z15" s="34" t="s">
        <v>201</v>
      </c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56">
        <f t="shared" si="8"/>
        <v>125798</v>
      </c>
      <c r="AO15" s="34">
        <v>0</v>
      </c>
      <c r="AP15" s="41">
        <f t="shared" si="9"/>
        <v>1240016</v>
      </c>
      <c r="AQ15" s="34" t="s">
        <v>202</v>
      </c>
      <c r="AR15" s="34"/>
      <c r="AS15" s="34"/>
      <c r="AT15" s="34"/>
      <c r="AU15" s="34"/>
      <c r="AV15" s="34" t="s">
        <v>216</v>
      </c>
      <c r="AW15" s="34"/>
      <c r="AX15" s="34"/>
      <c r="AY15" s="34"/>
      <c r="AZ15" s="34" t="s">
        <v>204</v>
      </c>
      <c r="BA15" s="34">
        <v>0</v>
      </c>
      <c r="BB15" s="34"/>
      <c r="BC15" s="57"/>
      <c r="BD15" s="34" t="s">
        <v>86</v>
      </c>
      <c r="BE15" s="34"/>
      <c r="BF15" s="34"/>
      <c r="BG15" s="37">
        <f t="shared" si="6"/>
        <v>8</v>
      </c>
      <c r="BH15" s="34" t="s">
        <v>206</v>
      </c>
      <c r="BI15" s="41">
        <f t="shared" si="7"/>
        <v>1006384</v>
      </c>
      <c r="BJ15" s="34" t="s">
        <v>88</v>
      </c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x14ac:dyDescent="0.15">
      <c r="A16" s="34">
        <v>12</v>
      </c>
      <c r="B16" s="34"/>
      <c r="C16" s="34" t="s">
        <v>81</v>
      </c>
      <c r="D16" s="34"/>
      <c r="E16" s="34"/>
      <c r="F16" s="34" t="s">
        <v>197</v>
      </c>
      <c r="G16" s="34"/>
      <c r="H16" s="34"/>
      <c r="I16" s="34" t="s">
        <v>235</v>
      </c>
      <c r="J16" s="34"/>
      <c r="K16" s="34" t="s">
        <v>219</v>
      </c>
      <c r="L16" s="34">
        <v>18</v>
      </c>
      <c r="M16" s="34">
        <f>VLOOKUP(L16,'[1]償却率（定額法）'!$B$6:$C$104,2)</f>
        <v>5.6000000000000001E-2</v>
      </c>
      <c r="N16" s="54" t="s">
        <v>236</v>
      </c>
      <c r="O16" s="54"/>
      <c r="P16" s="36" t="str">
        <f t="shared" si="0"/>
        <v>2015/11/05</v>
      </c>
      <c r="Q16" s="37">
        <f t="shared" si="1"/>
        <v>2015</v>
      </c>
      <c r="R16" s="37">
        <f t="shared" si="2"/>
        <v>11</v>
      </c>
      <c r="S16" s="37">
        <f t="shared" si="3"/>
        <v>5</v>
      </c>
      <c r="T16" s="34">
        <f t="shared" si="4"/>
        <v>2015</v>
      </c>
      <c r="U16" s="38">
        <v>8532000</v>
      </c>
      <c r="V16" s="55">
        <v>1</v>
      </c>
      <c r="W16" s="34"/>
      <c r="X16" s="40">
        <v>2866752</v>
      </c>
      <c r="Y16" s="40">
        <f t="shared" si="5"/>
        <v>5665248</v>
      </c>
      <c r="Z16" s="34" t="s">
        <v>201</v>
      </c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56">
        <f t="shared" si="8"/>
        <v>477792</v>
      </c>
      <c r="AO16" s="34">
        <v>0</v>
      </c>
      <c r="AP16" s="41">
        <f t="shared" si="9"/>
        <v>5187456</v>
      </c>
      <c r="AQ16" s="34" t="s">
        <v>202</v>
      </c>
      <c r="AR16" s="34"/>
      <c r="AS16" s="34"/>
      <c r="AT16" s="34"/>
      <c r="AU16" s="34"/>
      <c r="AV16" s="34" t="s">
        <v>216</v>
      </c>
      <c r="AW16" s="34"/>
      <c r="AX16" s="34"/>
      <c r="AY16" s="34"/>
      <c r="AZ16" s="34" t="s">
        <v>204</v>
      </c>
      <c r="BA16" s="34">
        <v>0</v>
      </c>
      <c r="BB16" s="34"/>
      <c r="BC16" s="57"/>
      <c r="BD16" s="34" t="s">
        <v>86</v>
      </c>
      <c r="BE16" s="34"/>
      <c r="BF16" s="34"/>
      <c r="BG16" s="37">
        <f t="shared" si="6"/>
        <v>7</v>
      </c>
      <c r="BH16" s="34" t="s">
        <v>206</v>
      </c>
      <c r="BI16" s="41">
        <f t="shared" si="7"/>
        <v>3344544</v>
      </c>
      <c r="BJ16" s="34" t="s">
        <v>88</v>
      </c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x14ac:dyDescent="0.15">
      <c r="A17" s="34">
        <v>13</v>
      </c>
      <c r="B17" s="34"/>
      <c r="C17" s="34" t="s">
        <v>237</v>
      </c>
      <c r="D17" s="34"/>
      <c r="E17" s="34"/>
      <c r="F17" s="34" t="s">
        <v>197</v>
      </c>
      <c r="G17" s="34"/>
      <c r="H17" s="34"/>
      <c r="I17" s="34" t="s">
        <v>238</v>
      </c>
      <c r="J17" s="34"/>
      <c r="K17" s="34" t="s">
        <v>199</v>
      </c>
      <c r="L17" s="34">
        <v>50</v>
      </c>
      <c r="M17" s="34">
        <f>VLOOKUP(L17,'[1]償却率（定額法）'!$B$6:$C$104,2)</f>
        <v>0.02</v>
      </c>
      <c r="N17" s="54" t="s">
        <v>239</v>
      </c>
      <c r="O17" s="54"/>
      <c r="P17" s="36" t="str">
        <f t="shared" si="0"/>
        <v>1989/04/01</v>
      </c>
      <c r="Q17" s="37">
        <f t="shared" si="1"/>
        <v>1989</v>
      </c>
      <c r="R17" s="37">
        <f t="shared" si="2"/>
        <v>4</v>
      </c>
      <c r="S17" s="37">
        <f t="shared" si="3"/>
        <v>1</v>
      </c>
      <c r="T17" s="34">
        <f t="shared" si="4"/>
        <v>1989</v>
      </c>
      <c r="U17" s="38">
        <v>354800000</v>
      </c>
      <c r="V17" s="55">
        <v>1</v>
      </c>
      <c r="W17" s="34"/>
      <c r="X17" s="40">
        <v>227072000</v>
      </c>
      <c r="Y17" s="40">
        <f t="shared" si="5"/>
        <v>127728000</v>
      </c>
      <c r="Z17" s="34" t="s">
        <v>201</v>
      </c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56">
        <f t="shared" si="8"/>
        <v>7096000</v>
      </c>
      <c r="AO17" s="34">
        <v>0</v>
      </c>
      <c r="AP17" s="41">
        <f t="shared" si="9"/>
        <v>120632000</v>
      </c>
      <c r="AQ17" s="34" t="s">
        <v>202</v>
      </c>
      <c r="AR17" s="34"/>
      <c r="AS17" s="34"/>
      <c r="AT17" s="34"/>
      <c r="AU17" s="34"/>
      <c r="AV17" s="34" t="s">
        <v>240</v>
      </c>
      <c r="AW17" s="34"/>
      <c r="AX17" s="34"/>
      <c r="AY17" s="34"/>
      <c r="AZ17" s="34" t="s">
        <v>204</v>
      </c>
      <c r="BA17" s="34">
        <v>0</v>
      </c>
      <c r="BB17" s="34"/>
      <c r="BC17" s="57" t="s">
        <v>241</v>
      </c>
      <c r="BD17" s="34" t="s">
        <v>86</v>
      </c>
      <c r="BE17" s="34"/>
      <c r="BF17" s="34"/>
      <c r="BG17" s="37">
        <f t="shared" si="6"/>
        <v>33</v>
      </c>
      <c r="BH17" s="34" t="s">
        <v>206</v>
      </c>
      <c r="BI17" s="41">
        <f t="shared" si="7"/>
        <v>234168000</v>
      </c>
      <c r="BJ17" s="34" t="s">
        <v>88</v>
      </c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x14ac:dyDescent="0.15">
      <c r="A18" s="34">
        <v>14</v>
      </c>
      <c r="B18" s="34"/>
      <c r="C18" s="34" t="s">
        <v>237</v>
      </c>
      <c r="D18" s="34"/>
      <c r="E18" s="34"/>
      <c r="F18" s="34" t="s">
        <v>197</v>
      </c>
      <c r="G18" s="34"/>
      <c r="H18" s="34"/>
      <c r="I18" s="34" t="s">
        <v>242</v>
      </c>
      <c r="J18" s="34"/>
      <c r="K18" s="34" t="s">
        <v>199</v>
      </c>
      <c r="L18" s="34">
        <v>38</v>
      </c>
      <c r="M18" s="34">
        <f>VLOOKUP(L18,'[1]償却率（定額法）'!$B$6:$C$104,2)</f>
        <v>2.7E-2</v>
      </c>
      <c r="N18" s="54" t="s">
        <v>239</v>
      </c>
      <c r="O18" s="54"/>
      <c r="P18" s="36" t="str">
        <f t="shared" si="0"/>
        <v>1989/04/01</v>
      </c>
      <c r="Q18" s="37">
        <f t="shared" si="1"/>
        <v>1989</v>
      </c>
      <c r="R18" s="37">
        <f t="shared" si="2"/>
        <v>4</v>
      </c>
      <c r="S18" s="37">
        <f t="shared" si="3"/>
        <v>1</v>
      </c>
      <c r="T18" s="34">
        <f t="shared" si="4"/>
        <v>1989</v>
      </c>
      <c r="U18" s="38">
        <v>1720000</v>
      </c>
      <c r="V18" s="55">
        <v>1</v>
      </c>
      <c r="W18" s="34"/>
      <c r="X18" s="40">
        <v>1486080</v>
      </c>
      <c r="Y18" s="40">
        <f t="shared" si="5"/>
        <v>233920</v>
      </c>
      <c r="Z18" s="34" t="s">
        <v>201</v>
      </c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56">
        <f t="shared" si="8"/>
        <v>46440</v>
      </c>
      <c r="AO18" s="34">
        <v>0</v>
      </c>
      <c r="AP18" s="41">
        <f t="shared" si="9"/>
        <v>187480</v>
      </c>
      <c r="AQ18" s="34" t="s">
        <v>202</v>
      </c>
      <c r="AR18" s="34"/>
      <c r="AS18" s="34"/>
      <c r="AT18" s="34"/>
      <c r="AU18" s="34"/>
      <c r="AV18" s="34" t="s">
        <v>243</v>
      </c>
      <c r="AW18" s="34"/>
      <c r="AX18" s="34"/>
      <c r="AY18" s="34"/>
      <c r="AZ18" s="34" t="s">
        <v>204</v>
      </c>
      <c r="BA18" s="34">
        <v>0</v>
      </c>
      <c r="BB18" s="34"/>
      <c r="BC18" s="57"/>
      <c r="BD18" s="34" t="s">
        <v>86</v>
      </c>
      <c r="BE18" s="34"/>
      <c r="BF18" s="34"/>
      <c r="BG18" s="37">
        <f t="shared" si="6"/>
        <v>33</v>
      </c>
      <c r="BH18" s="34" t="s">
        <v>206</v>
      </c>
      <c r="BI18" s="41">
        <f t="shared" si="7"/>
        <v>1532520</v>
      </c>
      <c r="BJ18" s="34" t="s">
        <v>88</v>
      </c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x14ac:dyDescent="0.15">
      <c r="A19" s="34">
        <v>15</v>
      </c>
      <c r="B19" s="34"/>
      <c r="C19" s="34" t="s">
        <v>237</v>
      </c>
      <c r="D19" s="34"/>
      <c r="E19" s="34"/>
      <c r="F19" s="34" t="s">
        <v>197</v>
      </c>
      <c r="G19" s="34"/>
      <c r="H19" s="34"/>
      <c r="I19" s="34" t="s">
        <v>244</v>
      </c>
      <c r="J19" s="34"/>
      <c r="K19" s="34" t="s">
        <v>219</v>
      </c>
      <c r="L19" s="34">
        <v>18</v>
      </c>
      <c r="M19" s="34">
        <f>VLOOKUP(L19,'[1]償却率（定額法）'!$B$6:$C$104,2)</f>
        <v>5.6000000000000001E-2</v>
      </c>
      <c r="N19" s="54" t="s">
        <v>239</v>
      </c>
      <c r="O19" s="54"/>
      <c r="P19" s="36" t="str">
        <f t="shared" si="0"/>
        <v>1989/04/01</v>
      </c>
      <c r="Q19" s="37">
        <f t="shared" si="1"/>
        <v>1989</v>
      </c>
      <c r="R19" s="37">
        <f t="shared" si="2"/>
        <v>4</v>
      </c>
      <c r="S19" s="37">
        <f t="shared" si="3"/>
        <v>1</v>
      </c>
      <c r="T19" s="34">
        <f t="shared" si="4"/>
        <v>1989</v>
      </c>
      <c r="U19" s="38">
        <v>66580000</v>
      </c>
      <c r="V19" s="55">
        <v>1</v>
      </c>
      <c r="W19" s="34"/>
      <c r="X19" s="40">
        <v>66579999</v>
      </c>
      <c r="Y19" s="40">
        <f t="shared" si="5"/>
        <v>1</v>
      </c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56">
        <f t="shared" si="8"/>
        <v>0</v>
      </c>
      <c r="AO19" s="34">
        <v>0</v>
      </c>
      <c r="AP19" s="41">
        <f t="shared" si="9"/>
        <v>1</v>
      </c>
      <c r="AQ19" s="34" t="s">
        <v>202</v>
      </c>
      <c r="AR19" s="34"/>
      <c r="AS19" s="34"/>
      <c r="AT19" s="34"/>
      <c r="AU19" s="34"/>
      <c r="AV19" s="34" t="s">
        <v>216</v>
      </c>
      <c r="AW19" s="34"/>
      <c r="AX19" s="34"/>
      <c r="AY19" s="34"/>
      <c r="AZ19" s="34" t="s">
        <v>204</v>
      </c>
      <c r="BA19" s="34">
        <v>0</v>
      </c>
      <c r="BB19" s="34"/>
      <c r="BC19" s="57"/>
      <c r="BD19" s="34" t="s">
        <v>86</v>
      </c>
      <c r="BE19" s="34"/>
      <c r="BF19" s="34"/>
      <c r="BG19" s="37">
        <f t="shared" si="6"/>
        <v>33</v>
      </c>
      <c r="BH19" s="34" t="s">
        <v>206</v>
      </c>
      <c r="BI19" s="41">
        <f t="shared" si="7"/>
        <v>66579999</v>
      </c>
      <c r="BJ19" s="34" t="s">
        <v>88</v>
      </c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x14ac:dyDescent="0.15">
      <c r="A20" s="34">
        <v>16</v>
      </c>
      <c r="B20" s="34"/>
      <c r="C20" s="34" t="s">
        <v>237</v>
      </c>
      <c r="D20" s="34"/>
      <c r="E20" s="34"/>
      <c r="F20" s="34" t="s">
        <v>197</v>
      </c>
      <c r="G20" s="34"/>
      <c r="H20" s="34"/>
      <c r="I20" s="34" t="s">
        <v>245</v>
      </c>
      <c r="J20" s="34"/>
      <c r="K20" s="34" t="s">
        <v>246</v>
      </c>
      <c r="L20" s="34">
        <v>15</v>
      </c>
      <c r="M20" s="34">
        <f>VLOOKUP(L20,'[1]償却率（定額法）'!$B$6:$C$104,2)</f>
        <v>6.7000000000000004E-2</v>
      </c>
      <c r="N20" s="54" t="s">
        <v>239</v>
      </c>
      <c r="O20" s="54"/>
      <c r="P20" s="36" t="str">
        <f t="shared" si="0"/>
        <v>1989/04/01</v>
      </c>
      <c r="Q20" s="37">
        <f t="shared" si="1"/>
        <v>1989</v>
      </c>
      <c r="R20" s="37">
        <f t="shared" si="2"/>
        <v>4</v>
      </c>
      <c r="S20" s="37">
        <f t="shared" si="3"/>
        <v>1</v>
      </c>
      <c r="T20" s="34">
        <f t="shared" si="4"/>
        <v>1989</v>
      </c>
      <c r="U20" s="38">
        <v>36560000</v>
      </c>
      <c r="V20" s="55">
        <v>1</v>
      </c>
      <c r="W20" s="34"/>
      <c r="X20" s="40">
        <v>36559999</v>
      </c>
      <c r="Y20" s="40">
        <f t="shared" si="5"/>
        <v>1</v>
      </c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56">
        <f t="shared" si="8"/>
        <v>0</v>
      </c>
      <c r="AO20" s="34">
        <v>0</v>
      </c>
      <c r="AP20" s="41">
        <f t="shared" si="9"/>
        <v>1</v>
      </c>
      <c r="AQ20" s="34" t="s">
        <v>202</v>
      </c>
      <c r="AR20" s="34"/>
      <c r="AS20" s="34"/>
      <c r="AT20" s="34"/>
      <c r="AU20" s="34"/>
      <c r="AV20" s="34" t="s">
        <v>216</v>
      </c>
      <c r="AW20" s="34"/>
      <c r="AX20" s="34"/>
      <c r="AY20" s="34"/>
      <c r="AZ20" s="34" t="s">
        <v>204</v>
      </c>
      <c r="BA20" s="34">
        <v>0</v>
      </c>
      <c r="BB20" s="34"/>
      <c r="BC20" s="57"/>
      <c r="BD20" s="34" t="s">
        <v>86</v>
      </c>
      <c r="BE20" s="34"/>
      <c r="BF20" s="34"/>
      <c r="BG20" s="37">
        <f t="shared" si="6"/>
        <v>33</v>
      </c>
      <c r="BH20" s="34" t="s">
        <v>206</v>
      </c>
      <c r="BI20" s="41">
        <f t="shared" si="7"/>
        <v>36559999</v>
      </c>
      <c r="BJ20" s="34" t="s">
        <v>88</v>
      </c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x14ac:dyDescent="0.15">
      <c r="A21" s="34">
        <v>17</v>
      </c>
      <c r="B21" s="34"/>
      <c r="C21" s="34" t="s">
        <v>237</v>
      </c>
      <c r="D21" s="34"/>
      <c r="E21" s="34"/>
      <c r="F21" s="34" t="s">
        <v>197</v>
      </c>
      <c r="G21" s="34"/>
      <c r="H21" s="34"/>
      <c r="I21" s="34" t="s">
        <v>247</v>
      </c>
      <c r="J21" s="34"/>
      <c r="K21" s="34" t="s">
        <v>248</v>
      </c>
      <c r="L21" s="34">
        <v>10</v>
      </c>
      <c r="M21" s="34">
        <f>VLOOKUP(L21,'[1]償却率（定額法）'!$B$6:$C$104,2)</f>
        <v>0.1</v>
      </c>
      <c r="N21" s="54" t="s">
        <v>239</v>
      </c>
      <c r="O21" s="54"/>
      <c r="P21" s="36" t="str">
        <f t="shared" si="0"/>
        <v>1989/04/01</v>
      </c>
      <c r="Q21" s="37">
        <f t="shared" si="1"/>
        <v>1989</v>
      </c>
      <c r="R21" s="37">
        <f t="shared" si="2"/>
        <v>4</v>
      </c>
      <c r="S21" s="37">
        <f t="shared" si="3"/>
        <v>1</v>
      </c>
      <c r="T21" s="34">
        <f t="shared" si="4"/>
        <v>1989</v>
      </c>
      <c r="U21" s="38">
        <v>76810000</v>
      </c>
      <c r="V21" s="55">
        <v>1</v>
      </c>
      <c r="W21" s="34"/>
      <c r="X21" s="40">
        <v>76809999</v>
      </c>
      <c r="Y21" s="40">
        <f t="shared" si="5"/>
        <v>1</v>
      </c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56">
        <f t="shared" si="8"/>
        <v>0</v>
      </c>
      <c r="AO21" s="34">
        <v>0</v>
      </c>
      <c r="AP21" s="41">
        <f t="shared" si="9"/>
        <v>1</v>
      </c>
      <c r="AQ21" s="34" t="s">
        <v>202</v>
      </c>
      <c r="AR21" s="34"/>
      <c r="AS21" s="34"/>
      <c r="AT21" s="34"/>
      <c r="AU21" s="34"/>
      <c r="AV21" s="34" t="s">
        <v>216</v>
      </c>
      <c r="AW21" s="34"/>
      <c r="AX21" s="34"/>
      <c r="AY21" s="34"/>
      <c r="AZ21" s="34" t="s">
        <v>204</v>
      </c>
      <c r="BA21" s="34">
        <v>0</v>
      </c>
      <c r="BB21" s="34"/>
      <c r="BC21" s="57"/>
      <c r="BD21" s="34" t="s">
        <v>86</v>
      </c>
      <c r="BE21" s="34"/>
      <c r="BF21" s="34"/>
      <c r="BG21" s="37">
        <f t="shared" si="6"/>
        <v>33</v>
      </c>
      <c r="BH21" s="34" t="s">
        <v>206</v>
      </c>
      <c r="BI21" s="41">
        <f t="shared" si="7"/>
        <v>76809999</v>
      </c>
      <c r="BJ21" s="34" t="s">
        <v>88</v>
      </c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x14ac:dyDescent="0.15">
      <c r="A22" s="34">
        <v>18</v>
      </c>
      <c r="B22" s="34"/>
      <c r="C22" s="34" t="s">
        <v>237</v>
      </c>
      <c r="D22" s="34"/>
      <c r="E22" s="34"/>
      <c r="F22" s="34" t="s">
        <v>197</v>
      </c>
      <c r="G22" s="34"/>
      <c r="H22" s="34"/>
      <c r="I22" s="34" t="s">
        <v>249</v>
      </c>
      <c r="J22" s="34"/>
      <c r="K22" s="34" t="s">
        <v>246</v>
      </c>
      <c r="L22" s="34">
        <v>15</v>
      </c>
      <c r="M22" s="34">
        <f>VLOOKUP(L22,'[1]償却率（定額法）'!$B$6:$C$104,2)</f>
        <v>6.7000000000000004E-2</v>
      </c>
      <c r="N22" s="54" t="s">
        <v>239</v>
      </c>
      <c r="O22" s="54"/>
      <c r="P22" s="36" t="str">
        <f t="shared" si="0"/>
        <v>1989/04/01</v>
      </c>
      <c r="Q22" s="37">
        <f t="shared" si="1"/>
        <v>1989</v>
      </c>
      <c r="R22" s="37">
        <f t="shared" si="2"/>
        <v>4</v>
      </c>
      <c r="S22" s="37">
        <f t="shared" si="3"/>
        <v>1</v>
      </c>
      <c r="T22" s="34">
        <f t="shared" si="4"/>
        <v>1989</v>
      </c>
      <c r="U22" s="38">
        <v>2630000</v>
      </c>
      <c r="V22" s="55">
        <v>1</v>
      </c>
      <c r="W22" s="34"/>
      <c r="X22" s="40">
        <v>2629999</v>
      </c>
      <c r="Y22" s="40">
        <f t="shared" si="5"/>
        <v>1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56">
        <f t="shared" si="8"/>
        <v>0</v>
      </c>
      <c r="AO22" s="34">
        <v>0</v>
      </c>
      <c r="AP22" s="41">
        <f t="shared" si="9"/>
        <v>1</v>
      </c>
      <c r="AQ22" s="34" t="s">
        <v>202</v>
      </c>
      <c r="AR22" s="34"/>
      <c r="AS22" s="34"/>
      <c r="AT22" s="34"/>
      <c r="AU22" s="34"/>
      <c r="AV22" s="34" t="s">
        <v>216</v>
      </c>
      <c r="AW22" s="34"/>
      <c r="AX22" s="34"/>
      <c r="AY22" s="34"/>
      <c r="AZ22" s="34" t="s">
        <v>204</v>
      </c>
      <c r="BA22" s="34">
        <v>0</v>
      </c>
      <c r="BB22" s="34"/>
      <c r="BC22" s="57"/>
      <c r="BD22" s="34" t="s">
        <v>86</v>
      </c>
      <c r="BE22" s="34"/>
      <c r="BF22" s="34"/>
      <c r="BG22" s="37">
        <f t="shared" si="6"/>
        <v>33</v>
      </c>
      <c r="BH22" s="34" t="s">
        <v>206</v>
      </c>
      <c r="BI22" s="41">
        <f t="shared" si="7"/>
        <v>2629999</v>
      </c>
      <c r="BJ22" s="34" t="s">
        <v>88</v>
      </c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x14ac:dyDescent="0.15">
      <c r="A23" s="34">
        <v>19</v>
      </c>
      <c r="B23" s="34"/>
      <c r="C23" s="34" t="s">
        <v>237</v>
      </c>
      <c r="D23" s="34"/>
      <c r="E23" s="34"/>
      <c r="F23" s="34" t="s">
        <v>197</v>
      </c>
      <c r="G23" s="34"/>
      <c r="H23" s="34"/>
      <c r="I23" s="34" t="s">
        <v>250</v>
      </c>
      <c r="J23" s="34"/>
      <c r="K23" s="34" t="s">
        <v>219</v>
      </c>
      <c r="L23" s="34">
        <v>18</v>
      </c>
      <c r="M23" s="34">
        <f>VLOOKUP(L23,'[1]償却率（定額法）'!$B$6:$C$104,2)</f>
        <v>5.6000000000000001E-2</v>
      </c>
      <c r="N23" s="54" t="s">
        <v>251</v>
      </c>
      <c r="O23" s="54"/>
      <c r="P23" s="36" t="str">
        <f t="shared" si="0"/>
        <v>2000/07/06</v>
      </c>
      <c r="Q23" s="37">
        <f t="shared" si="1"/>
        <v>2000</v>
      </c>
      <c r="R23" s="37">
        <f t="shared" si="2"/>
        <v>7</v>
      </c>
      <c r="S23" s="37">
        <f t="shared" si="3"/>
        <v>6</v>
      </c>
      <c r="T23" s="34">
        <f t="shared" si="4"/>
        <v>2000</v>
      </c>
      <c r="U23" s="38">
        <v>3087000</v>
      </c>
      <c r="V23" s="55">
        <v>1</v>
      </c>
      <c r="W23" s="34"/>
      <c r="X23" s="40">
        <v>3086999</v>
      </c>
      <c r="Y23" s="40">
        <f t="shared" si="5"/>
        <v>1</v>
      </c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56">
        <f t="shared" si="8"/>
        <v>0</v>
      </c>
      <c r="AO23" s="34">
        <v>0</v>
      </c>
      <c r="AP23" s="41">
        <f t="shared" si="9"/>
        <v>1</v>
      </c>
      <c r="AQ23" s="34" t="s">
        <v>202</v>
      </c>
      <c r="AR23" s="34"/>
      <c r="AS23" s="34"/>
      <c r="AT23" s="34"/>
      <c r="AU23" s="34"/>
      <c r="AV23" s="34" t="s">
        <v>216</v>
      </c>
      <c r="AW23" s="34"/>
      <c r="AX23" s="34"/>
      <c r="AY23" s="34"/>
      <c r="AZ23" s="34" t="s">
        <v>204</v>
      </c>
      <c r="BA23" s="34">
        <v>0</v>
      </c>
      <c r="BB23" s="34"/>
      <c r="BC23" s="57"/>
      <c r="BD23" s="34" t="s">
        <v>86</v>
      </c>
      <c r="BE23" s="34"/>
      <c r="BF23" s="34"/>
      <c r="BG23" s="37">
        <f t="shared" si="6"/>
        <v>22</v>
      </c>
      <c r="BH23" s="34" t="s">
        <v>206</v>
      </c>
      <c r="BI23" s="41">
        <f t="shared" si="7"/>
        <v>3086999</v>
      </c>
      <c r="BJ23" s="34" t="s">
        <v>88</v>
      </c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x14ac:dyDescent="0.15">
      <c r="A24" s="34">
        <v>20</v>
      </c>
      <c r="B24" s="34"/>
      <c r="C24" s="34" t="s">
        <v>237</v>
      </c>
      <c r="D24" s="34"/>
      <c r="E24" s="34"/>
      <c r="F24" s="34" t="s">
        <v>197</v>
      </c>
      <c r="G24" s="34"/>
      <c r="H24" s="34"/>
      <c r="I24" s="34" t="s">
        <v>252</v>
      </c>
      <c r="J24" s="34"/>
      <c r="K24" s="34" t="s">
        <v>253</v>
      </c>
      <c r="L24" s="34">
        <v>10</v>
      </c>
      <c r="M24" s="34">
        <f>VLOOKUP(L24,'[1]償却率（定額法）'!$B$6:$C$104,2)</f>
        <v>0.1</v>
      </c>
      <c r="N24" s="54" t="s">
        <v>254</v>
      </c>
      <c r="O24" s="54"/>
      <c r="P24" s="36" t="str">
        <f t="shared" si="0"/>
        <v>2015/12/02</v>
      </c>
      <c r="Q24" s="37">
        <f t="shared" si="1"/>
        <v>2015</v>
      </c>
      <c r="R24" s="37">
        <f t="shared" si="2"/>
        <v>12</v>
      </c>
      <c r="S24" s="37">
        <f t="shared" si="3"/>
        <v>2</v>
      </c>
      <c r="T24" s="34">
        <f t="shared" si="4"/>
        <v>2015</v>
      </c>
      <c r="U24" s="38">
        <v>31860000</v>
      </c>
      <c r="V24" s="55">
        <v>1</v>
      </c>
      <c r="W24" s="34"/>
      <c r="X24" s="40">
        <v>19116000</v>
      </c>
      <c r="Y24" s="40">
        <f t="shared" si="5"/>
        <v>12744000</v>
      </c>
      <c r="Z24" s="34" t="s">
        <v>201</v>
      </c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56">
        <f t="shared" si="8"/>
        <v>3186000</v>
      </c>
      <c r="AO24" s="34">
        <v>0</v>
      </c>
      <c r="AP24" s="41">
        <f t="shared" si="9"/>
        <v>9558000</v>
      </c>
      <c r="AQ24" s="34" t="s">
        <v>202</v>
      </c>
      <c r="AR24" s="34"/>
      <c r="AS24" s="34"/>
      <c r="AT24" s="34"/>
      <c r="AU24" s="34"/>
      <c r="AV24" s="34" t="s">
        <v>216</v>
      </c>
      <c r="AW24" s="34"/>
      <c r="AX24" s="34"/>
      <c r="AY24" s="34"/>
      <c r="AZ24" s="34" t="s">
        <v>204</v>
      </c>
      <c r="BA24" s="34">
        <v>0</v>
      </c>
      <c r="BB24" s="34"/>
      <c r="BC24" s="57"/>
      <c r="BD24" s="34" t="s">
        <v>86</v>
      </c>
      <c r="BE24" s="34"/>
      <c r="BF24" s="34"/>
      <c r="BG24" s="37">
        <f t="shared" si="6"/>
        <v>7</v>
      </c>
      <c r="BH24" s="34" t="s">
        <v>206</v>
      </c>
      <c r="BI24" s="41">
        <f t="shared" si="7"/>
        <v>22302000</v>
      </c>
      <c r="BJ24" s="34" t="s">
        <v>88</v>
      </c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x14ac:dyDescent="0.15">
      <c r="A25" s="34">
        <v>21</v>
      </c>
      <c r="B25" s="34"/>
      <c r="C25" s="34" t="s">
        <v>255</v>
      </c>
      <c r="D25" s="34"/>
      <c r="E25" s="34"/>
      <c r="F25" s="34" t="s">
        <v>197</v>
      </c>
      <c r="G25" s="34"/>
      <c r="H25" s="34"/>
      <c r="I25" s="34" t="s">
        <v>256</v>
      </c>
      <c r="J25" s="34"/>
      <c r="K25" s="34" t="s">
        <v>246</v>
      </c>
      <c r="L25" s="34">
        <v>15</v>
      </c>
      <c r="M25" s="34">
        <f>VLOOKUP(L25,'[1]償却率（定額法）'!$B$6:$C$104,2)</f>
        <v>6.7000000000000004E-2</v>
      </c>
      <c r="N25" s="54" t="s">
        <v>257</v>
      </c>
      <c r="O25" s="54"/>
      <c r="P25" s="36" t="str">
        <f t="shared" si="0"/>
        <v>2017/06/27</v>
      </c>
      <c r="Q25" s="37">
        <f t="shared" si="1"/>
        <v>2017</v>
      </c>
      <c r="R25" s="37">
        <f t="shared" si="2"/>
        <v>6</v>
      </c>
      <c r="S25" s="37">
        <f t="shared" si="3"/>
        <v>27</v>
      </c>
      <c r="T25" s="34">
        <f t="shared" si="4"/>
        <v>2017</v>
      </c>
      <c r="U25" s="38">
        <v>2052000</v>
      </c>
      <c r="V25" s="55">
        <v>1</v>
      </c>
      <c r="W25" s="34"/>
      <c r="X25" s="40">
        <v>549936</v>
      </c>
      <c r="Y25" s="40">
        <f t="shared" si="5"/>
        <v>1502064</v>
      </c>
      <c r="Z25" s="34" t="s">
        <v>201</v>
      </c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56">
        <f t="shared" si="8"/>
        <v>137484</v>
      </c>
      <c r="AO25" s="34">
        <v>0</v>
      </c>
      <c r="AP25" s="41">
        <f t="shared" si="9"/>
        <v>1364580</v>
      </c>
      <c r="AQ25" s="34" t="s">
        <v>202</v>
      </c>
      <c r="AR25" s="34"/>
      <c r="AS25" s="34"/>
      <c r="AT25" s="34"/>
      <c r="AU25" s="34"/>
      <c r="AV25" s="34" t="s">
        <v>216</v>
      </c>
      <c r="AW25" s="34"/>
      <c r="AX25" s="34"/>
      <c r="AY25" s="34"/>
      <c r="AZ25" s="34" t="s">
        <v>204</v>
      </c>
      <c r="BA25" s="34">
        <v>0</v>
      </c>
      <c r="BB25" s="34"/>
      <c r="BC25" s="57"/>
      <c r="BD25" s="34" t="s">
        <v>86</v>
      </c>
      <c r="BE25" s="34"/>
      <c r="BF25" s="34"/>
      <c r="BG25" s="37">
        <f t="shared" si="6"/>
        <v>5</v>
      </c>
      <c r="BH25" s="34" t="s">
        <v>206</v>
      </c>
      <c r="BI25" s="41">
        <f t="shared" si="7"/>
        <v>687420</v>
      </c>
      <c r="BJ25" s="34" t="s">
        <v>88</v>
      </c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x14ac:dyDescent="0.15">
      <c r="A26" s="34">
        <v>22</v>
      </c>
      <c r="B26" s="34"/>
      <c r="C26" s="34" t="s">
        <v>237</v>
      </c>
      <c r="D26" s="34"/>
      <c r="E26" s="34"/>
      <c r="F26" s="34" t="s">
        <v>197</v>
      </c>
      <c r="G26" s="34"/>
      <c r="H26" s="34"/>
      <c r="I26" s="34" t="s">
        <v>258</v>
      </c>
      <c r="J26" s="34"/>
      <c r="K26" s="34" t="s">
        <v>221</v>
      </c>
      <c r="L26" s="34">
        <v>15</v>
      </c>
      <c r="M26" s="34">
        <f>VLOOKUP(L26,'[1]償却率（定額法）'!$B$6:$C$104,2)</f>
        <v>6.7000000000000004E-2</v>
      </c>
      <c r="N26" s="54" t="s">
        <v>259</v>
      </c>
      <c r="O26" s="54"/>
      <c r="P26" s="36" t="str">
        <f t="shared" si="0"/>
        <v>2018/11/29</v>
      </c>
      <c r="Q26" s="37">
        <f t="shared" si="1"/>
        <v>2018</v>
      </c>
      <c r="R26" s="37">
        <f t="shared" si="2"/>
        <v>11</v>
      </c>
      <c r="S26" s="37">
        <f t="shared" si="3"/>
        <v>29</v>
      </c>
      <c r="T26" s="34">
        <f t="shared" si="4"/>
        <v>2018</v>
      </c>
      <c r="U26" s="38">
        <v>1285200</v>
      </c>
      <c r="V26" s="55">
        <v>1</v>
      </c>
      <c r="W26" s="34"/>
      <c r="X26" s="40">
        <v>258324</v>
      </c>
      <c r="Y26" s="40">
        <f t="shared" si="5"/>
        <v>1026876</v>
      </c>
      <c r="Z26" s="34" t="s">
        <v>201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56">
        <f t="shared" si="8"/>
        <v>86108</v>
      </c>
      <c r="AO26" s="34">
        <v>0</v>
      </c>
      <c r="AP26" s="41">
        <f t="shared" si="9"/>
        <v>940768</v>
      </c>
      <c r="AQ26" s="34" t="s">
        <v>202</v>
      </c>
      <c r="AR26" s="34"/>
      <c r="AS26" s="34"/>
      <c r="AT26" s="34"/>
      <c r="AU26" s="34"/>
      <c r="AV26" s="34" t="s">
        <v>216</v>
      </c>
      <c r="AW26" s="34"/>
      <c r="AX26" s="34"/>
      <c r="AY26" s="34"/>
      <c r="AZ26" s="34" t="s">
        <v>204</v>
      </c>
      <c r="BA26" s="34">
        <v>0</v>
      </c>
      <c r="BB26" s="34"/>
      <c r="BC26" s="57"/>
      <c r="BD26" s="34" t="s">
        <v>86</v>
      </c>
      <c r="BE26" s="34"/>
      <c r="BF26" s="34"/>
      <c r="BG26" s="37">
        <f t="shared" si="6"/>
        <v>4</v>
      </c>
      <c r="BH26" s="34" t="s">
        <v>206</v>
      </c>
      <c r="BI26" s="41">
        <f t="shared" si="7"/>
        <v>344432</v>
      </c>
      <c r="BJ26" s="34" t="s">
        <v>88</v>
      </c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x14ac:dyDescent="0.15">
      <c r="A27" s="34">
        <v>23</v>
      </c>
      <c r="B27" s="34"/>
      <c r="C27" s="34" t="s">
        <v>237</v>
      </c>
      <c r="D27" s="34"/>
      <c r="E27" s="34"/>
      <c r="F27" s="34" t="s">
        <v>197</v>
      </c>
      <c r="G27" s="34"/>
      <c r="H27" s="34"/>
      <c r="I27" s="34" t="s">
        <v>260</v>
      </c>
      <c r="J27" s="34"/>
      <c r="K27" s="34" t="s">
        <v>261</v>
      </c>
      <c r="L27" s="34">
        <v>15</v>
      </c>
      <c r="M27" s="34">
        <f>VLOOKUP(L27,'[1]償却率（定額法）'!$B$6:$C$104,2)</f>
        <v>6.7000000000000004E-2</v>
      </c>
      <c r="N27" s="54" t="s">
        <v>262</v>
      </c>
      <c r="O27" s="54"/>
      <c r="P27" s="36" t="str">
        <f t="shared" si="0"/>
        <v>2018/11/30</v>
      </c>
      <c r="Q27" s="37">
        <f t="shared" si="1"/>
        <v>2018</v>
      </c>
      <c r="R27" s="37">
        <f t="shared" si="2"/>
        <v>11</v>
      </c>
      <c r="S27" s="37">
        <f t="shared" si="3"/>
        <v>30</v>
      </c>
      <c r="T27" s="34">
        <f t="shared" si="4"/>
        <v>2018</v>
      </c>
      <c r="U27" s="38">
        <v>21384000</v>
      </c>
      <c r="V27" s="55">
        <v>1</v>
      </c>
      <c r="W27" s="34"/>
      <c r="X27" s="40">
        <v>4298184</v>
      </c>
      <c r="Y27" s="40">
        <f t="shared" si="5"/>
        <v>17085816</v>
      </c>
      <c r="Z27" s="34" t="s">
        <v>201</v>
      </c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56">
        <f t="shared" si="8"/>
        <v>1432728</v>
      </c>
      <c r="AO27" s="34">
        <v>0</v>
      </c>
      <c r="AP27" s="41">
        <f t="shared" si="9"/>
        <v>15653088</v>
      </c>
      <c r="AQ27" s="34" t="s">
        <v>202</v>
      </c>
      <c r="AR27" s="34"/>
      <c r="AS27" s="34"/>
      <c r="AT27" s="34"/>
      <c r="AU27" s="34"/>
      <c r="AV27" s="34" t="s">
        <v>216</v>
      </c>
      <c r="AW27" s="34"/>
      <c r="AX27" s="34"/>
      <c r="AY27" s="34"/>
      <c r="AZ27" s="34" t="s">
        <v>204</v>
      </c>
      <c r="BA27" s="34">
        <v>0</v>
      </c>
      <c r="BB27" s="34"/>
      <c r="BC27" s="57"/>
      <c r="BD27" s="34" t="s">
        <v>86</v>
      </c>
      <c r="BE27" s="34"/>
      <c r="BF27" s="34"/>
      <c r="BG27" s="37">
        <f t="shared" si="6"/>
        <v>4</v>
      </c>
      <c r="BH27" s="34" t="s">
        <v>206</v>
      </c>
      <c r="BI27" s="41">
        <f t="shared" si="7"/>
        <v>5730912</v>
      </c>
      <c r="BJ27" s="34" t="s">
        <v>88</v>
      </c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x14ac:dyDescent="0.15">
      <c r="A28" s="34">
        <v>24</v>
      </c>
      <c r="B28" s="34"/>
      <c r="C28" s="34" t="s">
        <v>81</v>
      </c>
      <c r="D28" s="34"/>
      <c r="E28" s="34"/>
      <c r="F28" s="34" t="s">
        <v>197</v>
      </c>
      <c r="G28" s="34"/>
      <c r="H28" s="34"/>
      <c r="I28" s="34" t="s">
        <v>263</v>
      </c>
      <c r="J28" s="34"/>
      <c r="K28" s="34" t="s">
        <v>261</v>
      </c>
      <c r="L28" s="34">
        <v>15</v>
      </c>
      <c r="M28" s="34">
        <f>VLOOKUP(L28,'[1]償却率（定額法）'!$B$6:$C$104,2)</f>
        <v>6.7000000000000004E-2</v>
      </c>
      <c r="N28" s="54" t="s">
        <v>264</v>
      </c>
      <c r="O28" s="54"/>
      <c r="P28" s="36" t="str">
        <f t="shared" si="0"/>
        <v>2019/11/15</v>
      </c>
      <c r="Q28" s="37">
        <f t="shared" si="1"/>
        <v>2019</v>
      </c>
      <c r="R28" s="37">
        <f t="shared" si="2"/>
        <v>11</v>
      </c>
      <c r="S28" s="37">
        <f t="shared" si="3"/>
        <v>15</v>
      </c>
      <c r="T28" s="34">
        <f t="shared" si="4"/>
        <v>2019</v>
      </c>
      <c r="U28" s="38">
        <v>19470000</v>
      </c>
      <c r="V28" s="55">
        <v>1</v>
      </c>
      <c r="W28" s="34"/>
      <c r="X28" s="40">
        <v>2608980</v>
      </c>
      <c r="Y28" s="40">
        <f t="shared" si="5"/>
        <v>16861020</v>
      </c>
      <c r="Z28" s="34" t="s">
        <v>265</v>
      </c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56">
        <f t="shared" si="8"/>
        <v>1304490</v>
      </c>
      <c r="AO28" s="34">
        <v>0</v>
      </c>
      <c r="AP28" s="41">
        <f t="shared" si="9"/>
        <v>15556530</v>
      </c>
      <c r="AQ28" s="34" t="s">
        <v>202</v>
      </c>
      <c r="AR28" s="34"/>
      <c r="AS28" s="34"/>
      <c r="AT28" s="34"/>
      <c r="AU28" s="34"/>
      <c r="AV28" s="34" t="s">
        <v>216</v>
      </c>
      <c r="AW28" s="34"/>
      <c r="AX28" s="34"/>
      <c r="AY28" s="34"/>
      <c r="AZ28" s="34" t="s">
        <v>204</v>
      </c>
      <c r="BA28" s="34">
        <v>0</v>
      </c>
      <c r="BB28" s="34"/>
      <c r="BC28" s="57"/>
      <c r="BD28" s="34" t="s">
        <v>86</v>
      </c>
      <c r="BE28" s="34"/>
      <c r="BF28" s="34"/>
      <c r="BG28" s="37">
        <f t="shared" si="6"/>
        <v>3</v>
      </c>
      <c r="BH28" s="34" t="s">
        <v>206</v>
      </c>
      <c r="BI28" s="41">
        <f t="shared" si="7"/>
        <v>3913470</v>
      </c>
      <c r="BJ28" s="34" t="s">
        <v>88</v>
      </c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x14ac:dyDescent="0.15">
      <c r="A29" s="34">
        <v>25</v>
      </c>
      <c r="B29" s="34"/>
      <c r="C29" s="34" t="s">
        <v>237</v>
      </c>
      <c r="D29" s="34"/>
      <c r="E29" s="34"/>
      <c r="F29" s="34" t="s">
        <v>197</v>
      </c>
      <c r="G29" s="34"/>
      <c r="H29" s="34"/>
      <c r="I29" s="34" t="s">
        <v>266</v>
      </c>
      <c r="J29" s="34"/>
      <c r="K29" s="34" t="s">
        <v>219</v>
      </c>
      <c r="L29" s="34">
        <v>18</v>
      </c>
      <c r="M29" s="34">
        <f>VLOOKUP(L29,'[1]償却率（定額法）'!$B$6:$C$104,2)</f>
        <v>5.6000000000000001E-2</v>
      </c>
      <c r="N29" s="54" t="s">
        <v>267</v>
      </c>
      <c r="O29" s="54"/>
      <c r="P29" s="36" t="str">
        <f t="shared" si="0"/>
        <v>2019/09/30</v>
      </c>
      <c r="Q29" s="37">
        <f t="shared" si="1"/>
        <v>2019</v>
      </c>
      <c r="R29" s="37">
        <f t="shared" si="2"/>
        <v>9</v>
      </c>
      <c r="S29" s="37">
        <f t="shared" si="3"/>
        <v>30</v>
      </c>
      <c r="T29" s="34">
        <f t="shared" si="4"/>
        <v>2019</v>
      </c>
      <c r="U29" s="38">
        <v>4428000</v>
      </c>
      <c r="V29" s="55">
        <v>1</v>
      </c>
      <c r="W29" s="34"/>
      <c r="X29" s="40">
        <v>495936</v>
      </c>
      <c r="Y29" s="40">
        <f t="shared" si="5"/>
        <v>3932064</v>
      </c>
      <c r="Z29" s="34" t="s">
        <v>265</v>
      </c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56">
        <f t="shared" si="8"/>
        <v>247968</v>
      </c>
      <c r="AO29" s="34">
        <v>0</v>
      </c>
      <c r="AP29" s="41">
        <f t="shared" si="9"/>
        <v>3684096</v>
      </c>
      <c r="AQ29" s="34" t="s">
        <v>202</v>
      </c>
      <c r="AR29" s="34"/>
      <c r="AS29" s="34"/>
      <c r="AT29" s="34"/>
      <c r="AU29" s="34"/>
      <c r="AV29" s="34" t="s">
        <v>216</v>
      </c>
      <c r="AW29" s="34"/>
      <c r="AX29" s="34"/>
      <c r="AY29" s="34"/>
      <c r="AZ29" s="34" t="s">
        <v>204</v>
      </c>
      <c r="BA29" s="34">
        <v>0</v>
      </c>
      <c r="BB29" s="34"/>
      <c r="BC29" s="57"/>
      <c r="BD29" s="34" t="s">
        <v>86</v>
      </c>
      <c r="BE29" s="34"/>
      <c r="BF29" s="34"/>
      <c r="BG29" s="37">
        <f t="shared" si="6"/>
        <v>3</v>
      </c>
      <c r="BH29" s="34" t="s">
        <v>206</v>
      </c>
      <c r="BI29" s="41">
        <f t="shared" si="7"/>
        <v>743904</v>
      </c>
      <c r="BJ29" s="34" t="s">
        <v>88</v>
      </c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x14ac:dyDescent="0.15">
      <c r="A30" s="34">
        <v>26</v>
      </c>
      <c r="B30" s="34"/>
      <c r="C30" s="34" t="s">
        <v>237</v>
      </c>
      <c r="D30" s="34"/>
      <c r="E30" s="34"/>
      <c r="F30" s="34" t="s">
        <v>197</v>
      </c>
      <c r="G30" s="34"/>
      <c r="H30" s="34"/>
      <c r="I30" s="34" t="s">
        <v>268</v>
      </c>
      <c r="J30" s="34"/>
      <c r="K30" s="34" t="s">
        <v>261</v>
      </c>
      <c r="L30" s="34">
        <v>15</v>
      </c>
      <c r="M30" s="34">
        <f>VLOOKUP(L30,'[1]償却率（定額法）'!$B$6:$C$104,2)</f>
        <v>6.7000000000000004E-2</v>
      </c>
      <c r="N30" s="54" t="s">
        <v>267</v>
      </c>
      <c r="O30" s="54"/>
      <c r="P30" s="36" t="str">
        <f t="shared" si="0"/>
        <v>2019/09/30</v>
      </c>
      <c r="Q30" s="37">
        <f t="shared" si="1"/>
        <v>2019</v>
      </c>
      <c r="R30" s="37">
        <f t="shared" si="2"/>
        <v>9</v>
      </c>
      <c r="S30" s="37">
        <f t="shared" si="3"/>
        <v>30</v>
      </c>
      <c r="T30" s="34">
        <f t="shared" si="4"/>
        <v>2019</v>
      </c>
      <c r="U30" s="38">
        <v>1793880</v>
      </c>
      <c r="V30" s="55">
        <v>1</v>
      </c>
      <c r="W30" s="34"/>
      <c r="X30" s="40">
        <v>240380</v>
      </c>
      <c r="Y30" s="40">
        <f t="shared" si="5"/>
        <v>1553500</v>
      </c>
      <c r="Z30" s="34" t="s">
        <v>265</v>
      </c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56">
        <f t="shared" si="8"/>
        <v>120190</v>
      </c>
      <c r="AO30" s="34">
        <v>0</v>
      </c>
      <c r="AP30" s="41">
        <f t="shared" si="9"/>
        <v>1433310</v>
      </c>
      <c r="AQ30" s="34" t="s">
        <v>202</v>
      </c>
      <c r="AR30" s="34"/>
      <c r="AS30" s="34"/>
      <c r="AT30" s="34"/>
      <c r="AU30" s="34"/>
      <c r="AV30" s="34" t="s">
        <v>216</v>
      </c>
      <c r="AW30" s="34"/>
      <c r="AX30" s="34"/>
      <c r="AY30" s="34"/>
      <c r="AZ30" s="34" t="s">
        <v>204</v>
      </c>
      <c r="BA30" s="34">
        <v>0</v>
      </c>
      <c r="BB30" s="34"/>
      <c r="BC30" s="57"/>
      <c r="BD30" s="34" t="s">
        <v>86</v>
      </c>
      <c r="BE30" s="34"/>
      <c r="BF30" s="34"/>
      <c r="BG30" s="37">
        <f t="shared" si="6"/>
        <v>3</v>
      </c>
      <c r="BH30" s="34" t="s">
        <v>206</v>
      </c>
      <c r="BI30" s="41">
        <f t="shared" si="7"/>
        <v>360570</v>
      </c>
      <c r="BJ30" s="34" t="s">
        <v>88</v>
      </c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x14ac:dyDescent="0.15">
      <c r="A31" s="34">
        <v>27</v>
      </c>
      <c r="B31" s="34"/>
      <c r="C31" s="34" t="s">
        <v>237</v>
      </c>
      <c r="D31" s="34"/>
      <c r="E31" s="34"/>
      <c r="F31" s="34" t="s">
        <v>197</v>
      </c>
      <c r="G31" s="34"/>
      <c r="H31" s="34"/>
      <c r="I31" s="34" t="s">
        <v>269</v>
      </c>
      <c r="J31" s="34"/>
      <c r="K31" s="34" t="s">
        <v>246</v>
      </c>
      <c r="L31" s="34">
        <v>15</v>
      </c>
      <c r="M31" s="34">
        <f>VLOOKUP(L31,'[1]償却率（定額法）'!$B$6:$C$104,2)</f>
        <v>6.7000000000000004E-2</v>
      </c>
      <c r="N31" s="54" t="s">
        <v>267</v>
      </c>
      <c r="O31" s="54"/>
      <c r="P31" s="36" t="str">
        <f t="shared" si="0"/>
        <v>2019/09/30</v>
      </c>
      <c r="Q31" s="37">
        <f t="shared" si="1"/>
        <v>2019</v>
      </c>
      <c r="R31" s="37">
        <f t="shared" si="2"/>
        <v>9</v>
      </c>
      <c r="S31" s="37">
        <f t="shared" si="3"/>
        <v>30</v>
      </c>
      <c r="T31" s="34">
        <f t="shared" si="4"/>
        <v>2019</v>
      </c>
      <c r="U31" s="38">
        <v>1134000</v>
      </c>
      <c r="V31" s="55">
        <v>1</v>
      </c>
      <c r="W31" s="34"/>
      <c r="X31" s="40">
        <v>151956</v>
      </c>
      <c r="Y31" s="40">
        <f t="shared" si="5"/>
        <v>982044</v>
      </c>
      <c r="Z31" s="34" t="s">
        <v>265</v>
      </c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56">
        <f t="shared" si="8"/>
        <v>75978</v>
      </c>
      <c r="AO31" s="34">
        <v>0</v>
      </c>
      <c r="AP31" s="41">
        <f t="shared" si="9"/>
        <v>906066</v>
      </c>
      <c r="AQ31" s="34" t="s">
        <v>202</v>
      </c>
      <c r="AR31" s="34"/>
      <c r="AS31" s="34"/>
      <c r="AT31" s="34"/>
      <c r="AU31" s="34"/>
      <c r="AV31" s="34" t="s">
        <v>216</v>
      </c>
      <c r="AW31" s="34"/>
      <c r="AX31" s="34"/>
      <c r="AY31" s="34"/>
      <c r="AZ31" s="34" t="s">
        <v>204</v>
      </c>
      <c r="BA31" s="34">
        <v>0</v>
      </c>
      <c r="BB31" s="34"/>
      <c r="BC31" s="57"/>
      <c r="BD31" s="34" t="s">
        <v>86</v>
      </c>
      <c r="BE31" s="34"/>
      <c r="BF31" s="34"/>
      <c r="BG31" s="37">
        <f t="shared" si="6"/>
        <v>3</v>
      </c>
      <c r="BH31" s="34" t="s">
        <v>206</v>
      </c>
      <c r="BI31" s="41">
        <f t="shared" si="7"/>
        <v>227934</v>
      </c>
      <c r="BJ31" s="34" t="s">
        <v>88</v>
      </c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x14ac:dyDescent="0.15">
      <c r="A32" s="34">
        <v>28</v>
      </c>
      <c r="B32" s="34"/>
      <c r="C32" s="34" t="s">
        <v>81</v>
      </c>
      <c r="D32" s="34"/>
      <c r="E32" s="34"/>
      <c r="F32" s="34" t="s">
        <v>197</v>
      </c>
      <c r="G32" s="34"/>
      <c r="H32" s="34"/>
      <c r="I32" s="34" t="s">
        <v>270</v>
      </c>
      <c r="J32" s="34"/>
      <c r="K32" s="34" t="s">
        <v>221</v>
      </c>
      <c r="L32" s="34">
        <v>15</v>
      </c>
      <c r="M32" s="34">
        <f>VLOOKUP(L32,'[1]償却率（定額法）'!$B$6:$C$104,2)</f>
        <v>6.7000000000000004E-2</v>
      </c>
      <c r="N32" s="54">
        <v>44286</v>
      </c>
      <c r="O32" s="54"/>
      <c r="P32" s="36">
        <f t="shared" si="0"/>
        <v>44286</v>
      </c>
      <c r="Q32" s="37">
        <f t="shared" si="1"/>
        <v>2021</v>
      </c>
      <c r="R32" s="37">
        <f t="shared" si="2"/>
        <v>3</v>
      </c>
      <c r="S32" s="37">
        <f t="shared" si="3"/>
        <v>31</v>
      </c>
      <c r="T32" s="34">
        <f t="shared" si="4"/>
        <v>2020</v>
      </c>
      <c r="U32" s="38">
        <v>7700000</v>
      </c>
      <c r="V32" s="55">
        <v>1</v>
      </c>
      <c r="W32" s="34"/>
      <c r="X32" s="40">
        <v>515900</v>
      </c>
      <c r="Y32" s="40">
        <f t="shared" si="5"/>
        <v>7184100</v>
      </c>
      <c r="Z32" s="34" t="s">
        <v>265</v>
      </c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56">
        <f t="shared" si="8"/>
        <v>515900</v>
      </c>
      <c r="AO32" s="34"/>
      <c r="AP32" s="41">
        <f t="shared" si="9"/>
        <v>6668200</v>
      </c>
      <c r="AQ32" s="34" t="s">
        <v>202</v>
      </c>
      <c r="AR32" s="34"/>
      <c r="AS32" s="34"/>
      <c r="AT32" s="34"/>
      <c r="AU32" s="34"/>
      <c r="AV32" s="34" t="s">
        <v>216</v>
      </c>
      <c r="AW32" s="34"/>
      <c r="AX32" s="34"/>
      <c r="AY32" s="34"/>
      <c r="AZ32" s="34" t="s">
        <v>204</v>
      </c>
      <c r="BA32" s="34">
        <v>0</v>
      </c>
      <c r="BB32" s="34"/>
      <c r="BC32" s="57"/>
      <c r="BD32" s="34" t="s">
        <v>86</v>
      </c>
      <c r="BE32" s="34"/>
      <c r="BF32" s="34"/>
      <c r="BG32" s="37">
        <f t="shared" si="6"/>
        <v>2</v>
      </c>
      <c r="BH32" s="34" t="s">
        <v>206</v>
      </c>
      <c r="BI32" s="41">
        <f t="shared" si="7"/>
        <v>1031800</v>
      </c>
      <c r="BJ32" s="34" t="s">
        <v>88</v>
      </c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x14ac:dyDescent="0.15">
      <c r="A33" s="34">
        <v>29</v>
      </c>
      <c r="B33" s="34"/>
      <c r="C33" s="34" t="s">
        <v>237</v>
      </c>
      <c r="D33" s="34"/>
      <c r="E33" s="34"/>
      <c r="F33" s="34" t="s">
        <v>197</v>
      </c>
      <c r="G33" s="34"/>
      <c r="H33" s="34"/>
      <c r="I33" s="34" t="s">
        <v>271</v>
      </c>
      <c r="J33" s="34"/>
      <c r="K33" s="34" t="s">
        <v>221</v>
      </c>
      <c r="L33" s="34">
        <v>15</v>
      </c>
      <c r="M33" s="34">
        <f>VLOOKUP(L33,'[1]償却率（定額法）'!$B$6:$C$104,2)</f>
        <v>6.7000000000000004E-2</v>
      </c>
      <c r="N33" s="54">
        <v>44651</v>
      </c>
      <c r="O33" s="54"/>
      <c r="P33" s="36">
        <f t="shared" si="0"/>
        <v>44651</v>
      </c>
      <c r="Q33" s="37">
        <f t="shared" si="1"/>
        <v>2022</v>
      </c>
      <c r="R33" s="37">
        <f t="shared" si="2"/>
        <v>3</v>
      </c>
      <c r="S33" s="37">
        <f t="shared" si="3"/>
        <v>31</v>
      </c>
      <c r="T33" s="34">
        <f t="shared" si="4"/>
        <v>2021</v>
      </c>
      <c r="U33" s="38">
        <v>14740000</v>
      </c>
      <c r="V33" s="55">
        <v>1</v>
      </c>
      <c r="W33" s="34"/>
      <c r="X33" s="40">
        <v>0</v>
      </c>
      <c r="Y33" s="40">
        <f t="shared" si="5"/>
        <v>14740000</v>
      </c>
      <c r="Z33" s="34" t="s">
        <v>265</v>
      </c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56">
        <f t="shared" si="8"/>
        <v>987580</v>
      </c>
      <c r="AO33" s="34"/>
      <c r="AP33" s="41">
        <f t="shared" si="9"/>
        <v>13752420</v>
      </c>
      <c r="AQ33" s="34" t="s">
        <v>202</v>
      </c>
      <c r="AR33" s="34"/>
      <c r="AS33" s="34"/>
      <c r="AT33" s="34"/>
      <c r="AU33" s="34"/>
      <c r="AV33" s="34" t="s">
        <v>216</v>
      </c>
      <c r="AW33" s="34"/>
      <c r="AX33" s="34"/>
      <c r="AY33" s="34"/>
      <c r="AZ33" s="34" t="s">
        <v>204</v>
      </c>
      <c r="BA33" s="34">
        <v>0</v>
      </c>
      <c r="BB33" s="34"/>
      <c r="BC33" s="57"/>
      <c r="BD33" s="34" t="s">
        <v>86</v>
      </c>
      <c r="BE33" s="34"/>
      <c r="BF33" s="34"/>
      <c r="BG33" s="37">
        <f t="shared" si="6"/>
        <v>1</v>
      </c>
      <c r="BH33" s="34" t="s">
        <v>206</v>
      </c>
      <c r="BI33" s="41">
        <f t="shared" si="7"/>
        <v>987580</v>
      </c>
      <c r="BJ33" s="34" t="s">
        <v>88</v>
      </c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15">
      <c r="A34" s="34">
        <v>31</v>
      </c>
      <c r="B34" s="34"/>
      <c r="C34" s="34" t="s">
        <v>272</v>
      </c>
      <c r="D34" s="34"/>
      <c r="E34" s="34"/>
      <c r="F34" s="34" t="s">
        <v>273</v>
      </c>
      <c r="G34" s="34"/>
      <c r="H34" s="34"/>
      <c r="I34" s="59" t="s">
        <v>274</v>
      </c>
      <c r="J34" s="34"/>
      <c r="K34" s="34" t="s">
        <v>253</v>
      </c>
      <c r="L34" s="34">
        <v>15</v>
      </c>
      <c r="M34" s="34">
        <f>VLOOKUP(L34,'[1]償却率（定額法）'!$B$6:$C$104,2)</f>
        <v>6.7000000000000004E-2</v>
      </c>
      <c r="N34" s="54">
        <v>45016</v>
      </c>
      <c r="O34" s="54"/>
      <c r="P34" s="36">
        <f t="shared" si="0"/>
        <v>45016</v>
      </c>
      <c r="Q34" s="37">
        <f t="shared" si="1"/>
        <v>2023</v>
      </c>
      <c r="R34" s="37">
        <f t="shared" si="2"/>
        <v>3</v>
      </c>
      <c r="S34" s="37">
        <f t="shared" si="3"/>
        <v>31</v>
      </c>
      <c r="T34" s="34">
        <f t="shared" si="4"/>
        <v>2022</v>
      </c>
      <c r="U34" s="38">
        <v>3795000</v>
      </c>
      <c r="V34" s="55">
        <v>1</v>
      </c>
      <c r="W34" s="34"/>
      <c r="X34" s="40">
        <f t="shared" ref="X34:X97" si="10">IF(BG34=0,0,IF(BG34&gt;L34,U34-1,ROUND((U34*M34)*(BG34-1),0)))</f>
        <v>0</v>
      </c>
      <c r="Y34" s="40">
        <f t="shared" si="5"/>
        <v>3795000</v>
      </c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56">
        <f t="shared" si="8"/>
        <v>0</v>
      </c>
      <c r="AO34" s="34"/>
      <c r="AP34" s="41">
        <f t="shared" si="9"/>
        <v>3795000</v>
      </c>
      <c r="AQ34" s="34"/>
      <c r="AR34" s="34"/>
      <c r="AS34" s="34"/>
      <c r="AT34" s="34"/>
      <c r="AU34" s="34"/>
      <c r="AV34" s="34" t="s">
        <v>216</v>
      </c>
      <c r="AW34" s="34"/>
      <c r="AX34" s="34"/>
      <c r="AY34" s="34"/>
      <c r="AZ34" s="34"/>
      <c r="BA34" s="34"/>
      <c r="BB34" s="34"/>
      <c r="BC34" s="57"/>
      <c r="BD34" s="34" t="s">
        <v>86</v>
      </c>
      <c r="BE34" s="34"/>
      <c r="BF34" s="34"/>
      <c r="BG34" s="37">
        <f t="shared" si="6"/>
        <v>0</v>
      </c>
      <c r="BH34" s="34" t="s">
        <v>206</v>
      </c>
      <c r="BI34" s="41">
        <f t="shared" si="7"/>
        <v>0</v>
      </c>
      <c r="BJ34" s="34" t="s">
        <v>88</v>
      </c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</row>
    <row r="35" spans="1:75" x14ac:dyDescent="0.15">
      <c r="A35" s="34">
        <v>32</v>
      </c>
      <c r="B35" s="34"/>
      <c r="C35" s="34" t="s">
        <v>81</v>
      </c>
      <c r="D35" s="34"/>
      <c r="E35" s="34"/>
      <c r="F35" s="34" t="s">
        <v>273</v>
      </c>
      <c r="G35" s="34"/>
      <c r="H35" s="34"/>
      <c r="I35" s="60" t="s">
        <v>275</v>
      </c>
      <c r="J35" s="34"/>
      <c r="K35" s="34" t="s">
        <v>253</v>
      </c>
      <c r="L35" s="34">
        <v>15</v>
      </c>
      <c r="M35" s="34">
        <f>VLOOKUP(L35,'[1]償却率（定額法）'!$B$6:$C$104,2)</f>
        <v>6.7000000000000004E-2</v>
      </c>
      <c r="N35" s="54">
        <v>45016</v>
      </c>
      <c r="O35" s="54"/>
      <c r="P35" s="36">
        <f t="shared" si="0"/>
        <v>45016</v>
      </c>
      <c r="Q35" s="37">
        <f t="shared" si="1"/>
        <v>2023</v>
      </c>
      <c r="R35" s="37">
        <f t="shared" si="2"/>
        <v>3</v>
      </c>
      <c r="S35" s="37">
        <f t="shared" si="3"/>
        <v>31</v>
      </c>
      <c r="T35" s="34">
        <f t="shared" si="4"/>
        <v>2022</v>
      </c>
      <c r="U35" s="38">
        <v>7150000</v>
      </c>
      <c r="V35" s="55">
        <v>1</v>
      </c>
      <c r="W35" s="34"/>
      <c r="X35" s="40">
        <f t="shared" si="10"/>
        <v>0</v>
      </c>
      <c r="Y35" s="40">
        <f t="shared" si="5"/>
        <v>7150000</v>
      </c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56">
        <f t="shared" si="8"/>
        <v>0</v>
      </c>
      <c r="AO35" s="34"/>
      <c r="AP35" s="41">
        <f t="shared" si="9"/>
        <v>7150000</v>
      </c>
      <c r="AQ35" s="34"/>
      <c r="AR35" s="34"/>
      <c r="AS35" s="34"/>
      <c r="AT35" s="34"/>
      <c r="AU35" s="34"/>
      <c r="AV35" s="34" t="s">
        <v>276</v>
      </c>
      <c r="AW35" s="34"/>
      <c r="AX35" s="34"/>
      <c r="AY35" s="34"/>
      <c r="AZ35" s="34"/>
      <c r="BA35" s="34"/>
      <c r="BB35" s="34"/>
      <c r="BC35" s="57"/>
      <c r="BD35" s="34" t="s">
        <v>86</v>
      </c>
      <c r="BE35" s="34"/>
      <c r="BF35" s="34"/>
      <c r="BG35" s="37">
        <f t="shared" si="6"/>
        <v>0</v>
      </c>
      <c r="BH35" s="34" t="s">
        <v>206</v>
      </c>
      <c r="BI35" s="41">
        <f t="shared" si="7"/>
        <v>0</v>
      </c>
      <c r="BJ35" s="34" t="s">
        <v>88</v>
      </c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</row>
    <row r="36" spans="1:75" x14ac:dyDescent="0.15">
      <c r="A36" s="34">
        <v>34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 t="e">
        <f>VLOOKUP(L36,'[1]償却率（定額法）'!$B$6:$C$104,2)</f>
        <v>#N/A</v>
      </c>
      <c r="N36" s="54"/>
      <c r="O36" s="54"/>
      <c r="P36" s="36">
        <f t="shared" si="0"/>
        <v>0</v>
      </c>
      <c r="Q36" s="37">
        <f t="shared" si="1"/>
        <v>1900</v>
      </c>
      <c r="R36" s="37">
        <f t="shared" si="2"/>
        <v>1</v>
      </c>
      <c r="S36" s="37">
        <f t="shared" si="3"/>
        <v>0</v>
      </c>
      <c r="T36" s="34" t="str">
        <f t="shared" si="4"/>
        <v/>
      </c>
      <c r="U36" s="38"/>
      <c r="V36" s="55">
        <v>1</v>
      </c>
      <c r="W36" s="34"/>
      <c r="X36" s="40">
        <f t="shared" si="10"/>
        <v>0</v>
      </c>
      <c r="Y36" s="40">
        <f t="shared" si="5"/>
        <v>0</v>
      </c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56">
        <f t="shared" si="8"/>
        <v>0</v>
      </c>
      <c r="AO36" s="34"/>
      <c r="AP36" s="41">
        <f t="shared" si="9"/>
        <v>0</v>
      </c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57"/>
      <c r="BD36" s="34" t="s">
        <v>86</v>
      </c>
      <c r="BE36" s="34"/>
      <c r="BF36" s="34"/>
      <c r="BG36" s="37">
        <f t="shared" si="6"/>
        <v>0</v>
      </c>
      <c r="BH36" s="34"/>
      <c r="BI36" s="41">
        <f t="shared" si="7"/>
        <v>0</v>
      </c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</row>
    <row r="37" spans="1:75" x14ac:dyDescent="0.15">
      <c r="A37" s="34">
        <v>35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 t="e">
        <f>VLOOKUP(L37,'[1]償却率（定額法）'!$B$6:$C$104,2)</f>
        <v>#N/A</v>
      </c>
      <c r="N37" s="54"/>
      <c r="O37" s="54"/>
      <c r="P37" s="36">
        <f t="shared" si="0"/>
        <v>0</v>
      </c>
      <c r="Q37" s="37">
        <f t="shared" si="1"/>
        <v>1900</v>
      </c>
      <c r="R37" s="37">
        <f t="shared" si="2"/>
        <v>1</v>
      </c>
      <c r="S37" s="37">
        <f t="shared" si="3"/>
        <v>0</v>
      </c>
      <c r="T37" s="34" t="str">
        <f t="shared" si="4"/>
        <v/>
      </c>
      <c r="U37" s="38"/>
      <c r="V37" s="55">
        <v>1</v>
      </c>
      <c r="W37" s="34"/>
      <c r="X37" s="40">
        <f t="shared" si="10"/>
        <v>0</v>
      </c>
      <c r="Y37" s="40">
        <f t="shared" si="5"/>
        <v>0</v>
      </c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56">
        <f t="shared" si="8"/>
        <v>0</v>
      </c>
      <c r="AO37" s="34"/>
      <c r="AP37" s="41">
        <f t="shared" si="9"/>
        <v>0</v>
      </c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57"/>
      <c r="BD37" s="34" t="s">
        <v>86</v>
      </c>
      <c r="BE37" s="34"/>
      <c r="BF37" s="34"/>
      <c r="BG37" s="37">
        <f t="shared" si="6"/>
        <v>0</v>
      </c>
      <c r="BH37" s="34"/>
      <c r="BI37" s="41">
        <f t="shared" si="7"/>
        <v>0</v>
      </c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</row>
    <row r="38" spans="1:75" x14ac:dyDescent="0.15">
      <c r="A38" s="34">
        <v>36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 t="e">
        <f>VLOOKUP(L38,'[1]償却率（定額法）'!$B$6:$C$104,2)</f>
        <v>#N/A</v>
      </c>
      <c r="N38" s="54"/>
      <c r="O38" s="54"/>
      <c r="P38" s="36">
        <f t="shared" si="0"/>
        <v>0</v>
      </c>
      <c r="Q38" s="37">
        <f t="shared" si="1"/>
        <v>1900</v>
      </c>
      <c r="R38" s="37">
        <f t="shared" si="2"/>
        <v>1</v>
      </c>
      <c r="S38" s="37">
        <f t="shared" si="3"/>
        <v>0</v>
      </c>
      <c r="T38" s="34" t="str">
        <f t="shared" si="4"/>
        <v/>
      </c>
      <c r="U38" s="38"/>
      <c r="V38" s="55">
        <v>1</v>
      </c>
      <c r="W38" s="34"/>
      <c r="X38" s="40">
        <f t="shared" si="10"/>
        <v>0</v>
      </c>
      <c r="Y38" s="40">
        <f t="shared" si="5"/>
        <v>0</v>
      </c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56">
        <f t="shared" si="8"/>
        <v>0</v>
      </c>
      <c r="AO38" s="34"/>
      <c r="AP38" s="41">
        <f t="shared" si="9"/>
        <v>0</v>
      </c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57"/>
      <c r="BD38" s="34" t="s">
        <v>86</v>
      </c>
      <c r="BE38" s="34"/>
      <c r="BF38" s="34"/>
      <c r="BG38" s="37">
        <f t="shared" si="6"/>
        <v>0</v>
      </c>
      <c r="BH38" s="34"/>
      <c r="BI38" s="41">
        <f t="shared" si="7"/>
        <v>0</v>
      </c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</row>
    <row r="39" spans="1:75" x14ac:dyDescent="0.15">
      <c r="A39" s="34">
        <v>37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 t="e">
        <f>VLOOKUP(L39,'[1]償却率（定額法）'!$B$6:$C$104,2)</f>
        <v>#N/A</v>
      </c>
      <c r="N39" s="54"/>
      <c r="O39" s="54"/>
      <c r="P39" s="36">
        <f t="shared" si="0"/>
        <v>0</v>
      </c>
      <c r="Q39" s="37">
        <f t="shared" si="1"/>
        <v>1900</v>
      </c>
      <c r="R39" s="37">
        <f t="shared" si="2"/>
        <v>1</v>
      </c>
      <c r="S39" s="37">
        <f t="shared" si="3"/>
        <v>0</v>
      </c>
      <c r="T39" s="34" t="str">
        <f t="shared" si="4"/>
        <v/>
      </c>
      <c r="U39" s="38"/>
      <c r="V39" s="55">
        <v>1</v>
      </c>
      <c r="W39" s="34"/>
      <c r="X39" s="40">
        <f t="shared" si="10"/>
        <v>0</v>
      </c>
      <c r="Y39" s="40">
        <f t="shared" si="5"/>
        <v>0</v>
      </c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56">
        <f t="shared" si="8"/>
        <v>0</v>
      </c>
      <c r="AO39" s="34"/>
      <c r="AP39" s="41">
        <f t="shared" si="9"/>
        <v>0</v>
      </c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57"/>
      <c r="BD39" s="34" t="s">
        <v>86</v>
      </c>
      <c r="BE39" s="34"/>
      <c r="BF39" s="34"/>
      <c r="BG39" s="37">
        <f t="shared" si="6"/>
        <v>0</v>
      </c>
      <c r="BH39" s="34"/>
      <c r="BI39" s="41">
        <f t="shared" si="7"/>
        <v>0</v>
      </c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</row>
    <row r="40" spans="1:75" x14ac:dyDescent="0.15">
      <c r="A40" s="34">
        <v>38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 t="e">
        <f>VLOOKUP(L40,'[1]償却率（定額法）'!$B$6:$C$104,2)</f>
        <v>#N/A</v>
      </c>
      <c r="N40" s="54"/>
      <c r="O40" s="54"/>
      <c r="P40" s="36">
        <f t="shared" si="0"/>
        <v>0</v>
      </c>
      <c r="Q40" s="37">
        <f t="shared" si="1"/>
        <v>1900</v>
      </c>
      <c r="R40" s="37">
        <f t="shared" si="2"/>
        <v>1</v>
      </c>
      <c r="S40" s="37">
        <f t="shared" si="3"/>
        <v>0</v>
      </c>
      <c r="T40" s="34" t="str">
        <f t="shared" si="4"/>
        <v/>
      </c>
      <c r="U40" s="38"/>
      <c r="V40" s="55">
        <v>1</v>
      </c>
      <c r="W40" s="34"/>
      <c r="X40" s="40">
        <f t="shared" si="10"/>
        <v>0</v>
      </c>
      <c r="Y40" s="40">
        <f t="shared" si="5"/>
        <v>0</v>
      </c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56">
        <f t="shared" si="8"/>
        <v>0</v>
      </c>
      <c r="AO40" s="34"/>
      <c r="AP40" s="41">
        <f t="shared" si="9"/>
        <v>0</v>
      </c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57"/>
      <c r="BD40" s="34" t="s">
        <v>86</v>
      </c>
      <c r="BE40" s="34"/>
      <c r="BF40" s="34"/>
      <c r="BG40" s="37">
        <f t="shared" si="6"/>
        <v>0</v>
      </c>
      <c r="BH40" s="34"/>
      <c r="BI40" s="41">
        <f t="shared" si="7"/>
        <v>0</v>
      </c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</row>
    <row r="41" spans="1:75" x14ac:dyDescent="0.15">
      <c r="A41" s="34">
        <v>39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 t="e">
        <f>VLOOKUP(L41,'[1]償却率（定額法）'!$B$6:$C$104,2)</f>
        <v>#N/A</v>
      </c>
      <c r="N41" s="54"/>
      <c r="O41" s="54"/>
      <c r="P41" s="36">
        <f t="shared" si="0"/>
        <v>0</v>
      </c>
      <c r="Q41" s="37">
        <f t="shared" si="1"/>
        <v>1900</v>
      </c>
      <c r="R41" s="37">
        <f t="shared" si="2"/>
        <v>1</v>
      </c>
      <c r="S41" s="37">
        <f t="shared" si="3"/>
        <v>0</v>
      </c>
      <c r="T41" s="34" t="str">
        <f t="shared" si="4"/>
        <v/>
      </c>
      <c r="U41" s="38"/>
      <c r="V41" s="55">
        <v>1</v>
      </c>
      <c r="W41" s="34"/>
      <c r="X41" s="40">
        <f t="shared" si="10"/>
        <v>0</v>
      </c>
      <c r="Y41" s="40">
        <f t="shared" si="5"/>
        <v>0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56">
        <f t="shared" si="8"/>
        <v>0</v>
      </c>
      <c r="AO41" s="34"/>
      <c r="AP41" s="41">
        <f t="shared" si="9"/>
        <v>0</v>
      </c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57"/>
      <c r="BD41" s="34" t="s">
        <v>86</v>
      </c>
      <c r="BE41" s="34"/>
      <c r="BF41" s="34"/>
      <c r="BG41" s="37">
        <f t="shared" si="6"/>
        <v>0</v>
      </c>
      <c r="BH41" s="34"/>
      <c r="BI41" s="41">
        <f t="shared" si="7"/>
        <v>0</v>
      </c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</row>
    <row r="42" spans="1:75" x14ac:dyDescent="0.15">
      <c r="A42" s="34">
        <v>40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 t="e">
        <f>VLOOKUP(L42,'[1]償却率（定額法）'!$B$6:$C$104,2)</f>
        <v>#N/A</v>
      </c>
      <c r="N42" s="54"/>
      <c r="O42" s="54"/>
      <c r="P42" s="36">
        <f t="shared" si="0"/>
        <v>0</v>
      </c>
      <c r="Q42" s="37">
        <f t="shared" si="1"/>
        <v>1900</v>
      </c>
      <c r="R42" s="37">
        <f t="shared" si="2"/>
        <v>1</v>
      </c>
      <c r="S42" s="37">
        <f t="shared" si="3"/>
        <v>0</v>
      </c>
      <c r="T42" s="34" t="str">
        <f t="shared" si="4"/>
        <v/>
      </c>
      <c r="U42" s="38"/>
      <c r="V42" s="55">
        <v>1</v>
      </c>
      <c r="W42" s="34"/>
      <c r="X42" s="40">
        <f t="shared" si="10"/>
        <v>0</v>
      </c>
      <c r="Y42" s="40">
        <f t="shared" si="5"/>
        <v>0</v>
      </c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56">
        <f t="shared" si="8"/>
        <v>0</v>
      </c>
      <c r="AO42" s="34"/>
      <c r="AP42" s="41">
        <f t="shared" si="9"/>
        <v>0</v>
      </c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57"/>
      <c r="BD42" s="34" t="s">
        <v>86</v>
      </c>
      <c r="BE42" s="34"/>
      <c r="BF42" s="34"/>
      <c r="BG42" s="37">
        <f t="shared" si="6"/>
        <v>0</v>
      </c>
      <c r="BH42" s="34"/>
      <c r="BI42" s="41">
        <f t="shared" si="7"/>
        <v>0</v>
      </c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</row>
    <row r="43" spans="1:75" x14ac:dyDescent="0.15">
      <c r="A43" s="34">
        <v>41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 t="e">
        <f>VLOOKUP(L43,'[1]償却率（定額法）'!$B$6:$C$104,2)</f>
        <v>#N/A</v>
      </c>
      <c r="N43" s="54"/>
      <c r="O43" s="54"/>
      <c r="P43" s="36">
        <f t="shared" si="0"/>
        <v>0</v>
      </c>
      <c r="Q43" s="37">
        <f t="shared" si="1"/>
        <v>1900</v>
      </c>
      <c r="R43" s="37">
        <f t="shared" si="2"/>
        <v>1</v>
      </c>
      <c r="S43" s="37">
        <f t="shared" si="3"/>
        <v>0</v>
      </c>
      <c r="T43" s="34" t="str">
        <f t="shared" si="4"/>
        <v/>
      </c>
      <c r="U43" s="38"/>
      <c r="V43" s="55">
        <v>1</v>
      </c>
      <c r="W43" s="34"/>
      <c r="X43" s="40">
        <f t="shared" si="10"/>
        <v>0</v>
      </c>
      <c r="Y43" s="40">
        <f t="shared" si="5"/>
        <v>0</v>
      </c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56">
        <f t="shared" si="8"/>
        <v>0</v>
      </c>
      <c r="AO43" s="34"/>
      <c r="AP43" s="41">
        <f t="shared" si="9"/>
        <v>0</v>
      </c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57"/>
      <c r="BD43" s="34" t="s">
        <v>86</v>
      </c>
      <c r="BE43" s="34"/>
      <c r="BF43" s="34"/>
      <c r="BG43" s="37">
        <f t="shared" si="6"/>
        <v>0</v>
      </c>
      <c r="BH43" s="34"/>
      <c r="BI43" s="41">
        <f t="shared" si="7"/>
        <v>0</v>
      </c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</row>
    <row r="44" spans="1:75" x14ac:dyDescent="0.15">
      <c r="A44" s="34">
        <v>42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 t="e">
        <f>VLOOKUP(L44,'[1]償却率（定額法）'!$B$6:$C$104,2)</f>
        <v>#N/A</v>
      </c>
      <c r="N44" s="54"/>
      <c r="O44" s="54"/>
      <c r="P44" s="36">
        <f t="shared" si="0"/>
        <v>0</v>
      </c>
      <c r="Q44" s="37">
        <f t="shared" si="1"/>
        <v>1900</v>
      </c>
      <c r="R44" s="37">
        <f t="shared" si="2"/>
        <v>1</v>
      </c>
      <c r="S44" s="37">
        <f t="shared" si="3"/>
        <v>0</v>
      </c>
      <c r="T44" s="34" t="str">
        <f t="shared" si="4"/>
        <v/>
      </c>
      <c r="U44" s="38"/>
      <c r="V44" s="55">
        <v>1</v>
      </c>
      <c r="W44" s="34"/>
      <c r="X44" s="40">
        <f t="shared" si="10"/>
        <v>0</v>
      </c>
      <c r="Y44" s="40">
        <f t="shared" si="5"/>
        <v>0</v>
      </c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56">
        <f t="shared" si="8"/>
        <v>0</v>
      </c>
      <c r="AO44" s="34"/>
      <c r="AP44" s="41">
        <f t="shared" si="9"/>
        <v>0</v>
      </c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57"/>
      <c r="BD44" s="34" t="s">
        <v>86</v>
      </c>
      <c r="BE44" s="34"/>
      <c r="BF44" s="34"/>
      <c r="BG44" s="37">
        <f t="shared" si="6"/>
        <v>0</v>
      </c>
      <c r="BH44" s="34"/>
      <c r="BI44" s="41">
        <f t="shared" si="7"/>
        <v>0</v>
      </c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</row>
    <row r="45" spans="1:75" x14ac:dyDescent="0.15">
      <c r="A45" s="34">
        <v>43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 t="e">
        <f>VLOOKUP(L45,'[1]償却率（定額法）'!$B$6:$C$104,2)</f>
        <v>#N/A</v>
      </c>
      <c r="N45" s="54"/>
      <c r="O45" s="54"/>
      <c r="P45" s="36">
        <f t="shared" si="0"/>
        <v>0</v>
      </c>
      <c r="Q45" s="37">
        <f t="shared" si="1"/>
        <v>1900</v>
      </c>
      <c r="R45" s="37">
        <f t="shared" si="2"/>
        <v>1</v>
      </c>
      <c r="S45" s="37">
        <f t="shared" si="3"/>
        <v>0</v>
      </c>
      <c r="T45" s="34" t="str">
        <f t="shared" si="4"/>
        <v/>
      </c>
      <c r="U45" s="38"/>
      <c r="V45" s="55">
        <v>1</v>
      </c>
      <c r="W45" s="34"/>
      <c r="X45" s="40">
        <f t="shared" si="10"/>
        <v>0</v>
      </c>
      <c r="Y45" s="40">
        <f t="shared" si="5"/>
        <v>0</v>
      </c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56">
        <f t="shared" si="8"/>
        <v>0</v>
      </c>
      <c r="AO45" s="34"/>
      <c r="AP45" s="41">
        <f t="shared" si="9"/>
        <v>0</v>
      </c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57"/>
      <c r="BD45" s="34" t="s">
        <v>86</v>
      </c>
      <c r="BE45" s="34"/>
      <c r="BF45" s="34"/>
      <c r="BG45" s="37">
        <f t="shared" si="6"/>
        <v>0</v>
      </c>
      <c r="BH45" s="34"/>
      <c r="BI45" s="41">
        <f t="shared" si="7"/>
        <v>0</v>
      </c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</row>
    <row r="46" spans="1:75" x14ac:dyDescent="0.15">
      <c r="A46" s="34">
        <v>44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 t="e">
        <f>VLOOKUP(L46,'[1]償却率（定額法）'!$B$6:$C$104,2)</f>
        <v>#N/A</v>
      </c>
      <c r="N46" s="54"/>
      <c r="O46" s="54"/>
      <c r="P46" s="36">
        <f t="shared" si="0"/>
        <v>0</v>
      </c>
      <c r="Q46" s="37">
        <f t="shared" si="1"/>
        <v>1900</v>
      </c>
      <c r="R46" s="37">
        <f t="shared" si="2"/>
        <v>1</v>
      </c>
      <c r="S46" s="37">
        <f t="shared" si="3"/>
        <v>0</v>
      </c>
      <c r="T46" s="34" t="str">
        <f t="shared" si="4"/>
        <v/>
      </c>
      <c r="U46" s="38"/>
      <c r="V46" s="55">
        <v>1</v>
      </c>
      <c r="W46" s="34"/>
      <c r="X46" s="40">
        <f t="shared" si="10"/>
        <v>0</v>
      </c>
      <c r="Y46" s="40">
        <f t="shared" si="5"/>
        <v>0</v>
      </c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56">
        <f t="shared" si="8"/>
        <v>0</v>
      </c>
      <c r="AO46" s="34"/>
      <c r="AP46" s="41">
        <f t="shared" si="9"/>
        <v>0</v>
      </c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57"/>
      <c r="BD46" s="34" t="s">
        <v>86</v>
      </c>
      <c r="BE46" s="34"/>
      <c r="BF46" s="34"/>
      <c r="BG46" s="37">
        <f t="shared" si="6"/>
        <v>0</v>
      </c>
      <c r="BH46" s="34"/>
      <c r="BI46" s="41">
        <f t="shared" si="7"/>
        <v>0</v>
      </c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</row>
    <row r="47" spans="1:75" x14ac:dyDescent="0.15">
      <c r="A47" s="34">
        <v>45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 t="e">
        <f>VLOOKUP(L47,'[1]償却率（定額法）'!$B$6:$C$104,2)</f>
        <v>#N/A</v>
      </c>
      <c r="N47" s="54"/>
      <c r="O47" s="54"/>
      <c r="P47" s="36">
        <f t="shared" si="0"/>
        <v>0</v>
      </c>
      <c r="Q47" s="37">
        <f t="shared" si="1"/>
        <v>1900</v>
      </c>
      <c r="R47" s="37">
        <f t="shared" si="2"/>
        <v>1</v>
      </c>
      <c r="S47" s="37">
        <f t="shared" si="3"/>
        <v>0</v>
      </c>
      <c r="T47" s="34" t="str">
        <f t="shared" si="4"/>
        <v/>
      </c>
      <c r="U47" s="38"/>
      <c r="V47" s="55">
        <v>1</v>
      </c>
      <c r="W47" s="34"/>
      <c r="X47" s="40">
        <f t="shared" si="10"/>
        <v>0</v>
      </c>
      <c r="Y47" s="40">
        <f t="shared" si="5"/>
        <v>0</v>
      </c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56">
        <f t="shared" si="8"/>
        <v>0</v>
      </c>
      <c r="AO47" s="34"/>
      <c r="AP47" s="41">
        <f t="shared" si="9"/>
        <v>0</v>
      </c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57"/>
      <c r="BD47" s="34" t="s">
        <v>86</v>
      </c>
      <c r="BE47" s="34"/>
      <c r="BF47" s="34"/>
      <c r="BG47" s="37">
        <f t="shared" si="6"/>
        <v>0</v>
      </c>
      <c r="BH47" s="34"/>
      <c r="BI47" s="41">
        <f t="shared" si="7"/>
        <v>0</v>
      </c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</row>
    <row r="48" spans="1:75" x14ac:dyDescent="0.15">
      <c r="A48" s="34">
        <v>46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 t="e">
        <f>VLOOKUP(L48,'[1]償却率（定額法）'!$B$6:$C$104,2)</f>
        <v>#N/A</v>
      </c>
      <c r="N48" s="54"/>
      <c r="O48" s="54"/>
      <c r="P48" s="36">
        <f t="shared" si="0"/>
        <v>0</v>
      </c>
      <c r="Q48" s="37">
        <f t="shared" si="1"/>
        <v>1900</v>
      </c>
      <c r="R48" s="37">
        <f t="shared" si="2"/>
        <v>1</v>
      </c>
      <c r="S48" s="37">
        <f t="shared" si="3"/>
        <v>0</v>
      </c>
      <c r="T48" s="34" t="str">
        <f t="shared" si="4"/>
        <v/>
      </c>
      <c r="U48" s="38"/>
      <c r="V48" s="55">
        <v>1</v>
      </c>
      <c r="W48" s="34"/>
      <c r="X48" s="40">
        <f t="shared" si="10"/>
        <v>0</v>
      </c>
      <c r="Y48" s="40">
        <f t="shared" si="5"/>
        <v>0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56">
        <f t="shared" si="8"/>
        <v>0</v>
      </c>
      <c r="AO48" s="34"/>
      <c r="AP48" s="41">
        <f t="shared" si="9"/>
        <v>0</v>
      </c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57"/>
      <c r="BD48" s="34" t="s">
        <v>86</v>
      </c>
      <c r="BE48" s="34"/>
      <c r="BF48" s="34"/>
      <c r="BG48" s="37">
        <f t="shared" si="6"/>
        <v>0</v>
      </c>
      <c r="BH48" s="34"/>
      <c r="BI48" s="41">
        <f t="shared" si="7"/>
        <v>0</v>
      </c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</row>
    <row r="49" spans="1:75" x14ac:dyDescent="0.15">
      <c r="A49" s="34">
        <v>47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 t="e">
        <f>VLOOKUP(L49,'[1]償却率（定額法）'!$B$6:$C$104,2)</f>
        <v>#N/A</v>
      </c>
      <c r="N49" s="54"/>
      <c r="O49" s="54"/>
      <c r="P49" s="36">
        <f t="shared" si="0"/>
        <v>0</v>
      </c>
      <c r="Q49" s="37">
        <f t="shared" si="1"/>
        <v>1900</v>
      </c>
      <c r="R49" s="37">
        <f t="shared" si="2"/>
        <v>1</v>
      </c>
      <c r="S49" s="37">
        <f t="shared" si="3"/>
        <v>0</v>
      </c>
      <c r="T49" s="34" t="str">
        <f t="shared" si="4"/>
        <v/>
      </c>
      <c r="U49" s="38"/>
      <c r="V49" s="55">
        <v>1</v>
      </c>
      <c r="W49" s="34"/>
      <c r="X49" s="40">
        <f t="shared" si="10"/>
        <v>0</v>
      </c>
      <c r="Y49" s="40">
        <f t="shared" si="5"/>
        <v>0</v>
      </c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56">
        <f t="shared" si="8"/>
        <v>0</v>
      </c>
      <c r="AO49" s="34"/>
      <c r="AP49" s="41">
        <f t="shared" si="9"/>
        <v>0</v>
      </c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57"/>
      <c r="BD49" s="34" t="s">
        <v>86</v>
      </c>
      <c r="BE49" s="34"/>
      <c r="BF49" s="34"/>
      <c r="BG49" s="37">
        <f t="shared" si="6"/>
        <v>0</v>
      </c>
      <c r="BH49" s="34"/>
      <c r="BI49" s="41">
        <f t="shared" si="7"/>
        <v>0</v>
      </c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</row>
    <row r="50" spans="1:75" x14ac:dyDescent="0.15">
      <c r="A50" s="34">
        <v>48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 t="e">
        <f>VLOOKUP(L50,'[1]償却率（定額法）'!$B$6:$C$104,2)</f>
        <v>#N/A</v>
      </c>
      <c r="N50" s="54"/>
      <c r="O50" s="54"/>
      <c r="P50" s="36">
        <f t="shared" si="0"/>
        <v>0</v>
      </c>
      <c r="Q50" s="37">
        <f t="shared" si="1"/>
        <v>1900</v>
      </c>
      <c r="R50" s="37">
        <f t="shared" si="2"/>
        <v>1</v>
      </c>
      <c r="S50" s="37">
        <f t="shared" si="3"/>
        <v>0</v>
      </c>
      <c r="T50" s="34" t="str">
        <f t="shared" si="4"/>
        <v/>
      </c>
      <c r="U50" s="38"/>
      <c r="V50" s="55">
        <v>1</v>
      </c>
      <c r="W50" s="34"/>
      <c r="X50" s="40">
        <f t="shared" si="10"/>
        <v>0</v>
      </c>
      <c r="Y50" s="40">
        <f t="shared" si="5"/>
        <v>0</v>
      </c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56">
        <f t="shared" si="8"/>
        <v>0</v>
      </c>
      <c r="AO50" s="34"/>
      <c r="AP50" s="41">
        <f t="shared" si="9"/>
        <v>0</v>
      </c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57"/>
      <c r="BD50" s="34" t="s">
        <v>86</v>
      </c>
      <c r="BE50" s="34"/>
      <c r="BF50" s="34"/>
      <c r="BG50" s="37">
        <f t="shared" si="6"/>
        <v>0</v>
      </c>
      <c r="BH50" s="34"/>
      <c r="BI50" s="41">
        <f t="shared" si="7"/>
        <v>0</v>
      </c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</row>
    <row r="51" spans="1:75" x14ac:dyDescent="0.15">
      <c r="A51" s="34">
        <v>49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 t="e">
        <f>VLOOKUP(L51,'[1]償却率（定額法）'!$B$6:$C$104,2)</f>
        <v>#N/A</v>
      </c>
      <c r="N51" s="54"/>
      <c r="O51" s="54"/>
      <c r="P51" s="36">
        <f t="shared" si="0"/>
        <v>0</v>
      </c>
      <c r="Q51" s="37">
        <f t="shared" si="1"/>
        <v>1900</v>
      </c>
      <c r="R51" s="37">
        <f t="shared" si="2"/>
        <v>1</v>
      </c>
      <c r="S51" s="37">
        <f t="shared" si="3"/>
        <v>0</v>
      </c>
      <c r="T51" s="34" t="str">
        <f t="shared" si="4"/>
        <v/>
      </c>
      <c r="U51" s="38"/>
      <c r="V51" s="55">
        <v>1</v>
      </c>
      <c r="W51" s="34"/>
      <c r="X51" s="40">
        <f t="shared" si="10"/>
        <v>0</v>
      </c>
      <c r="Y51" s="40">
        <f t="shared" si="5"/>
        <v>0</v>
      </c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56">
        <f t="shared" si="8"/>
        <v>0</v>
      </c>
      <c r="AO51" s="34"/>
      <c r="AP51" s="41">
        <f t="shared" si="9"/>
        <v>0</v>
      </c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57"/>
      <c r="BD51" s="34" t="s">
        <v>86</v>
      </c>
      <c r="BE51" s="34"/>
      <c r="BF51" s="34"/>
      <c r="BG51" s="37">
        <f t="shared" si="6"/>
        <v>0</v>
      </c>
      <c r="BH51" s="34"/>
      <c r="BI51" s="41">
        <f t="shared" si="7"/>
        <v>0</v>
      </c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</row>
    <row r="52" spans="1:75" x14ac:dyDescent="0.15">
      <c r="A52" s="34">
        <v>50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 t="e">
        <f>VLOOKUP(L52,'[1]償却率（定額法）'!$B$6:$C$104,2)</f>
        <v>#N/A</v>
      </c>
      <c r="N52" s="54"/>
      <c r="O52" s="54"/>
      <c r="P52" s="36">
        <f t="shared" si="0"/>
        <v>0</v>
      </c>
      <c r="Q52" s="37">
        <f t="shared" si="1"/>
        <v>1900</v>
      </c>
      <c r="R52" s="37">
        <f t="shared" si="2"/>
        <v>1</v>
      </c>
      <c r="S52" s="37">
        <f t="shared" si="3"/>
        <v>0</v>
      </c>
      <c r="T52" s="34" t="str">
        <f t="shared" si="4"/>
        <v/>
      </c>
      <c r="U52" s="38"/>
      <c r="V52" s="55">
        <v>1</v>
      </c>
      <c r="W52" s="34"/>
      <c r="X52" s="40">
        <f t="shared" si="10"/>
        <v>0</v>
      </c>
      <c r="Y52" s="40">
        <f t="shared" si="5"/>
        <v>0</v>
      </c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56">
        <f t="shared" si="8"/>
        <v>0</v>
      </c>
      <c r="AO52" s="34"/>
      <c r="AP52" s="41">
        <f t="shared" si="9"/>
        <v>0</v>
      </c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57"/>
      <c r="BD52" s="34" t="s">
        <v>86</v>
      </c>
      <c r="BE52" s="34"/>
      <c r="BF52" s="34"/>
      <c r="BG52" s="37">
        <f t="shared" si="6"/>
        <v>0</v>
      </c>
      <c r="BH52" s="34"/>
      <c r="BI52" s="41">
        <f t="shared" si="7"/>
        <v>0</v>
      </c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</row>
    <row r="53" spans="1:75" x14ac:dyDescent="0.15">
      <c r="A53" s="34">
        <v>51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 t="e">
        <f>VLOOKUP(L53,'[1]償却率（定額法）'!$B$6:$C$104,2)</f>
        <v>#N/A</v>
      </c>
      <c r="N53" s="54"/>
      <c r="O53" s="54"/>
      <c r="P53" s="36">
        <f t="shared" si="0"/>
        <v>0</v>
      </c>
      <c r="Q53" s="37">
        <f t="shared" si="1"/>
        <v>1900</v>
      </c>
      <c r="R53" s="37">
        <f t="shared" si="2"/>
        <v>1</v>
      </c>
      <c r="S53" s="37">
        <f t="shared" si="3"/>
        <v>0</v>
      </c>
      <c r="T53" s="34" t="str">
        <f t="shared" si="4"/>
        <v/>
      </c>
      <c r="U53" s="38"/>
      <c r="V53" s="55">
        <v>1</v>
      </c>
      <c r="W53" s="34"/>
      <c r="X53" s="40">
        <f t="shared" si="10"/>
        <v>0</v>
      </c>
      <c r="Y53" s="40">
        <f t="shared" si="5"/>
        <v>0</v>
      </c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56">
        <f t="shared" si="8"/>
        <v>0</v>
      </c>
      <c r="AO53" s="34"/>
      <c r="AP53" s="41">
        <f t="shared" si="9"/>
        <v>0</v>
      </c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57"/>
      <c r="BD53" s="34" t="s">
        <v>86</v>
      </c>
      <c r="BE53" s="34"/>
      <c r="BF53" s="34"/>
      <c r="BG53" s="37">
        <f t="shared" si="6"/>
        <v>0</v>
      </c>
      <c r="BH53" s="34"/>
      <c r="BI53" s="41">
        <f t="shared" si="7"/>
        <v>0</v>
      </c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</row>
    <row r="54" spans="1:75" x14ac:dyDescent="0.15">
      <c r="A54" s="34">
        <v>52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 t="e">
        <f>VLOOKUP(L54,'[1]償却率（定額法）'!$B$6:$C$104,2)</f>
        <v>#N/A</v>
      </c>
      <c r="N54" s="54"/>
      <c r="O54" s="54"/>
      <c r="P54" s="36">
        <f t="shared" si="0"/>
        <v>0</v>
      </c>
      <c r="Q54" s="37">
        <f t="shared" si="1"/>
        <v>1900</v>
      </c>
      <c r="R54" s="37">
        <f t="shared" si="2"/>
        <v>1</v>
      </c>
      <c r="S54" s="37">
        <f t="shared" si="3"/>
        <v>0</v>
      </c>
      <c r="T54" s="34" t="str">
        <f t="shared" si="4"/>
        <v/>
      </c>
      <c r="U54" s="38"/>
      <c r="V54" s="55">
        <v>1</v>
      </c>
      <c r="W54" s="34"/>
      <c r="X54" s="40">
        <f t="shared" si="10"/>
        <v>0</v>
      </c>
      <c r="Y54" s="40">
        <f t="shared" si="5"/>
        <v>0</v>
      </c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56">
        <f t="shared" si="8"/>
        <v>0</v>
      </c>
      <c r="AO54" s="34"/>
      <c r="AP54" s="41">
        <f t="shared" si="9"/>
        <v>0</v>
      </c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57"/>
      <c r="BD54" s="34" t="s">
        <v>86</v>
      </c>
      <c r="BE54" s="34"/>
      <c r="BF54" s="34"/>
      <c r="BG54" s="37">
        <f t="shared" si="6"/>
        <v>0</v>
      </c>
      <c r="BH54" s="34"/>
      <c r="BI54" s="41">
        <f t="shared" si="7"/>
        <v>0</v>
      </c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</row>
    <row r="55" spans="1:75" x14ac:dyDescent="0.15">
      <c r="A55" s="34">
        <v>53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 t="e">
        <f>VLOOKUP(L55,'[1]償却率（定額法）'!$B$6:$C$104,2)</f>
        <v>#N/A</v>
      </c>
      <c r="N55" s="54"/>
      <c r="O55" s="54"/>
      <c r="P55" s="36">
        <f t="shared" si="0"/>
        <v>0</v>
      </c>
      <c r="Q55" s="37">
        <f t="shared" si="1"/>
        <v>1900</v>
      </c>
      <c r="R55" s="37">
        <f t="shared" si="2"/>
        <v>1</v>
      </c>
      <c r="S55" s="37">
        <f t="shared" si="3"/>
        <v>0</v>
      </c>
      <c r="T55" s="34" t="str">
        <f t="shared" si="4"/>
        <v/>
      </c>
      <c r="U55" s="38"/>
      <c r="V55" s="55">
        <v>1</v>
      </c>
      <c r="W55" s="34"/>
      <c r="X55" s="40">
        <f t="shared" si="10"/>
        <v>0</v>
      </c>
      <c r="Y55" s="40">
        <f t="shared" si="5"/>
        <v>0</v>
      </c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56">
        <f t="shared" si="8"/>
        <v>0</v>
      </c>
      <c r="AO55" s="34"/>
      <c r="AP55" s="41">
        <f t="shared" si="9"/>
        <v>0</v>
      </c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57"/>
      <c r="BD55" s="34" t="s">
        <v>86</v>
      </c>
      <c r="BE55" s="34"/>
      <c r="BF55" s="34"/>
      <c r="BG55" s="37">
        <f t="shared" si="6"/>
        <v>0</v>
      </c>
      <c r="BH55" s="34"/>
      <c r="BI55" s="41">
        <f t="shared" si="7"/>
        <v>0</v>
      </c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</row>
    <row r="56" spans="1:75" x14ac:dyDescent="0.15">
      <c r="A56" s="34">
        <v>54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 t="e">
        <f>VLOOKUP(L56,'[1]償却率（定額法）'!$B$6:$C$104,2)</f>
        <v>#N/A</v>
      </c>
      <c r="N56" s="54"/>
      <c r="O56" s="54"/>
      <c r="P56" s="36">
        <f t="shared" si="0"/>
        <v>0</v>
      </c>
      <c r="Q56" s="37">
        <f t="shared" si="1"/>
        <v>1900</v>
      </c>
      <c r="R56" s="37">
        <f t="shared" si="2"/>
        <v>1</v>
      </c>
      <c r="S56" s="37">
        <f t="shared" si="3"/>
        <v>0</v>
      </c>
      <c r="T56" s="34" t="str">
        <f t="shared" si="4"/>
        <v/>
      </c>
      <c r="U56" s="38"/>
      <c r="V56" s="55">
        <v>1</v>
      </c>
      <c r="W56" s="34"/>
      <c r="X56" s="40">
        <f t="shared" si="10"/>
        <v>0</v>
      </c>
      <c r="Y56" s="40">
        <f t="shared" si="5"/>
        <v>0</v>
      </c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56">
        <f t="shared" si="8"/>
        <v>0</v>
      </c>
      <c r="AO56" s="34"/>
      <c r="AP56" s="41">
        <f t="shared" si="9"/>
        <v>0</v>
      </c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57"/>
      <c r="BD56" s="34" t="s">
        <v>86</v>
      </c>
      <c r="BE56" s="34"/>
      <c r="BF56" s="34"/>
      <c r="BG56" s="37">
        <f t="shared" si="6"/>
        <v>0</v>
      </c>
      <c r="BH56" s="34"/>
      <c r="BI56" s="41">
        <f t="shared" si="7"/>
        <v>0</v>
      </c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</row>
    <row r="57" spans="1:75" x14ac:dyDescent="0.15">
      <c r="A57" s="34">
        <v>55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 t="e">
        <f>VLOOKUP(L57,'[1]償却率（定額法）'!$B$6:$C$104,2)</f>
        <v>#N/A</v>
      </c>
      <c r="N57" s="54"/>
      <c r="O57" s="54"/>
      <c r="P57" s="36">
        <f t="shared" si="0"/>
        <v>0</v>
      </c>
      <c r="Q57" s="37">
        <f t="shared" si="1"/>
        <v>1900</v>
      </c>
      <c r="R57" s="37">
        <f t="shared" si="2"/>
        <v>1</v>
      </c>
      <c r="S57" s="37">
        <f t="shared" si="3"/>
        <v>0</v>
      </c>
      <c r="T57" s="34" t="str">
        <f t="shared" si="4"/>
        <v/>
      </c>
      <c r="U57" s="38"/>
      <c r="V57" s="55">
        <v>1</v>
      </c>
      <c r="W57" s="34"/>
      <c r="X57" s="40">
        <f t="shared" si="10"/>
        <v>0</v>
      </c>
      <c r="Y57" s="40">
        <f t="shared" si="5"/>
        <v>0</v>
      </c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56">
        <f t="shared" si="8"/>
        <v>0</v>
      </c>
      <c r="AO57" s="34"/>
      <c r="AP57" s="41">
        <f t="shared" si="9"/>
        <v>0</v>
      </c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57"/>
      <c r="BD57" s="34" t="s">
        <v>86</v>
      </c>
      <c r="BE57" s="34"/>
      <c r="BF57" s="34"/>
      <c r="BG57" s="37">
        <f t="shared" si="6"/>
        <v>0</v>
      </c>
      <c r="BH57" s="34"/>
      <c r="BI57" s="41">
        <f t="shared" si="7"/>
        <v>0</v>
      </c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</row>
    <row r="58" spans="1:75" x14ac:dyDescent="0.15">
      <c r="A58" s="34">
        <v>56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 t="e">
        <f>VLOOKUP(L58,'[1]償却率（定額法）'!$B$6:$C$104,2)</f>
        <v>#N/A</v>
      </c>
      <c r="N58" s="54"/>
      <c r="O58" s="54"/>
      <c r="P58" s="36">
        <f t="shared" si="0"/>
        <v>0</v>
      </c>
      <c r="Q58" s="37">
        <f t="shared" si="1"/>
        <v>1900</v>
      </c>
      <c r="R58" s="37">
        <f t="shared" si="2"/>
        <v>1</v>
      </c>
      <c r="S58" s="37">
        <f t="shared" si="3"/>
        <v>0</v>
      </c>
      <c r="T58" s="34" t="str">
        <f t="shared" si="4"/>
        <v/>
      </c>
      <c r="U58" s="38"/>
      <c r="V58" s="55">
        <v>1</v>
      </c>
      <c r="W58" s="34"/>
      <c r="X58" s="40">
        <f t="shared" si="10"/>
        <v>0</v>
      </c>
      <c r="Y58" s="40">
        <f t="shared" si="5"/>
        <v>0</v>
      </c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56">
        <f t="shared" si="8"/>
        <v>0</v>
      </c>
      <c r="AO58" s="34"/>
      <c r="AP58" s="41">
        <f t="shared" si="9"/>
        <v>0</v>
      </c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57"/>
      <c r="BD58" s="34" t="s">
        <v>86</v>
      </c>
      <c r="BE58" s="34"/>
      <c r="BF58" s="34"/>
      <c r="BG58" s="37">
        <f t="shared" si="6"/>
        <v>0</v>
      </c>
      <c r="BH58" s="34"/>
      <c r="BI58" s="41">
        <f t="shared" si="7"/>
        <v>0</v>
      </c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</row>
    <row r="59" spans="1:75" x14ac:dyDescent="0.15">
      <c r="A59" s="34">
        <v>57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 t="e">
        <f>VLOOKUP(L59,'[1]償却率（定額法）'!$B$6:$C$104,2)</f>
        <v>#N/A</v>
      </c>
      <c r="N59" s="54"/>
      <c r="O59" s="54"/>
      <c r="P59" s="36">
        <f t="shared" si="0"/>
        <v>0</v>
      </c>
      <c r="Q59" s="37">
        <f t="shared" si="1"/>
        <v>1900</v>
      </c>
      <c r="R59" s="37">
        <f t="shared" si="2"/>
        <v>1</v>
      </c>
      <c r="S59" s="37">
        <f t="shared" si="3"/>
        <v>0</v>
      </c>
      <c r="T59" s="34" t="str">
        <f t="shared" si="4"/>
        <v/>
      </c>
      <c r="U59" s="38"/>
      <c r="V59" s="55">
        <v>1</v>
      </c>
      <c r="W59" s="34"/>
      <c r="X59" s="40">
        <f t="shared" si="10"/>
        <v>0</v>
      </c>
      <c r="Y59" s="40">
        <f t="shared" si="5"/>
        <v>0</v>
      </c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56">
        <f t="shared" si="8"/>
        <v>0</v>
      </c>
      <c r="AO59" s="34"/>
      <c r="AP59" s="41">
        <f t="shared" si="9"/>
        <v>0</v>
      </c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57"/>
      <c r="BD59" s="34" t="s">
        <v>86</v>
      </c>
      <c r="BE59" s="34"/>
      <c r="BF59" s="34"/>
      <c r="BG59" s="37">
        <f t="shared" si="6"/>
        <v>0</v>
      </c>
      <c r="BH59" s="34"/>
      <c r="BI59" s="41">
        <f t="shared" si="7"/>
        <v>0</v>
      </c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</row>
    <row r="60" spans="1:75" x14ac:dyDescent="0.15">
      <c r="A60" s="34">
        <v>58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 t="e">
        <f>VLOOKUP(L60,'[1]償却率（定額法）'!$B$6:$C$104,2)</f>
        <v>#N/A</v>
      </c>
      <c r="N60" s="54"/>
      <c r="O60" s="54"/>
      <c r="P60" s="36">
        <f t="shared" si="0"/>
        <v>0</v>
      </c>
      <c r="Q60" s="37">
        <f t="shared" si="1"/>
        <v>1900</v>
      </c>
      <c r="R60" s="37">
        <f t="shared" si="2"/>
        <v>1</v>
      </c>
      <c r="S60" s="37">
        <f t="shared" si="3"/>
        <v>0</v>
      </c>
      <c r="T60" s="34" t="str">
        <f t="shared" si="4"/>
        <v/>
      </c>
      <c r="U60" s="38"/>
      <c r="V60" s="55">
        <v>1</v>
      </c>
      <c r="W60" s="34"/>
      <c r="X60" s="40">
        <f t="shared" si="10"/>
        <v>0</v>
      </c>
      <c r="Y60" s="40">
        <f t="shared" si="5"/>
        <v>0</v>
      </c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56">
        <f t="shared" si="8"/>
        <v>0</v>
      </c>
      <c r="AO60" s="34"/>
      <c r="AP60" s="41">
        <f t="shared" si="9"/>
        <v>0</v>
      </c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57"/>
      <c r="BD60" s="34" t="s">
        <v>86</v>
      </c>
      <c r="BE60" s="34"/>
      <c r="BF60" s="34"/>
      <c r="BG60" s="37">
        <f t="shared" si="6"/>
        <v>0</v>
      </c>
      <c r="BH60" s="34"/>
      <c r="BI60" s="41">
        <f t="shared" si="7"/>
        <v>0</v>
      </c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</row>
    <row r="61" spans="1:75" x14ac:dyDescent="0.15">
      <c r="A61" s="34">
        <v>59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 t="e">
        <f>VLOOKUP(L61,'[1]償却率（定額法）'!$B$6:$C$104,2)</f>
        <v>#N/A</v>
      </c>
      <c r="N61" s="54"/>
      <c r="O61" s="54"/>
      <c r="P61" s="36">
        <f t="shared" si="0"/>
        <v>0</v>
      </c>
      <c r="Q61" s="37">
        <f t="shared" si="1"/>
        <v>1900</v>
      </c>
      <c r="R61" s="37">
        <f t="shared" si="2"/>
        <v>1</v>
      </c>
      <c r="S61" s="37">
        <f t="shared" si="3"/>
        <v>0</v>
      </c>
      <c r="T61" s="34" t="str">
        <f t="shared" si="4"/>
        <v/>
      </c>
      <c r="U61" s="38"/>
      <c r="V61" s="55">
        <v>1</v>
      </c>
      <c r="W61" s="34"/>
      <c r="X61" s="40">
        <f t="shared" si="10"/>
        <v>0</v>
      </c>
      <c r="Y61" s="40">
        <f t="shared" si="5"/>
        <v>0</v>
      </c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56">
        <f t="shared" si="8"/>
        <v>0</v>
      </c>
      <c r="AO61" s="34"/>
      <c r="AP61" s="41">
        <f t="shared" si="9"/>
        <v>0</v>
      </c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57"/>
      <c r="BD61" s="34" t="s">
        <v>86</v>
      </c>
      <c r="BE61" s="34"/>
      <c r="BF61" s="34"/>
      <c r="BG61" s="37">
        <f t="shared" si="6"/>
        <v>0</v>
      </c>
      <c r="BH61" s="34"/>
      <c r="BI61" s="41">
        <f t="shared" si="7"/>
        <v>0</v>
      </c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</row>
    <row r="62" spans="1:75" x14ac:dyDescent="0.15">
      <c r="A62" s="34">
        <v>60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 t="e">
        <f>VLOOKUP(L62,'[1]償却率（定額法）'!$B$6:$C$104,2)</f>
        <v>#N/A</v>
      </c>
      <c r="N62" s="54"/>
      <c r="O62" s="54"/>
      <c r="P62" s="36">
        <f t="shared" si="0"/>
        <v>0</v>
      </c>
      <c r="Q62" s="37">
        <f t="shared" si="1"/>
        <v>1900</v>
      </c>
      <c r="R62" s="37">
        <f t="shared" si="2"/>
        <v>1</v>
      </c>
      <c r="S62" s="37">
        <f t="shared" si="3"/>
        <v>0</v>
      </c>
      <c r="T62" s="34" t="str">
        <f t="shared" si="4"/>
        <v/>
      </c>
      <c r="U62" s="38"/>
      <c r="V62" s="55">
        <v>1</v>
      </c>
      <c r="W62" s="34"/>
      <c r="X62" s="40">
        <f t="shared" si="10"/>
        <v>0</v>
      </c>
      <c r="Y62" s="40">
        <f t="shared" si="5"/>
        <v>0</v>
      </c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56">
        <f t="shared" si="8"/>
        <v>0</v>
      </c>
      <c r="AO62" s="34"/>
      <c r="AP62" s="41">
        <f t="shared" si="9"/>
        <v>0</v>
      </c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57"/>
      <c r="BD62" s="34" t="s">
        <v>86</v>
      </c>
      <c r="BE62" s="34"/>
      <c r="BF62" s="34"/>
      <c r="BG62" s="37">
        <f t="shared" si="6"/>
        <v>0</v>
      </c>
      <c r="BH62" s="34"/>
      <c r="BI62" s="41">
        <f t="shared" si="7"/>
        <v>0</v>
      </c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</row>
    <row r="63" spans="1:75" x14ac:dyDescent="0.15">
      <c r="A63" s="34">
        <v>61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 t="e">
        <f>VLOOKUP(L63,'[1]償却率（定額法）'!$B$6:$C$104,2)</f>
        <v>#N/A</v>
      </c>
      <c r="N63" s="54"/>
      <c r="O63" s="54"/>
      <c r="P63" s="36">
        <f t="shared" si="0"/>
        <v>0</v>
      </c>
      <c r="Q63" s="37">
        <f t="shared" si="1"/>
        <v>1900</v>
      </c>
      <c r="R63" s="37">
        <f t="shared" si="2"/>
        <v>1</v>
      </c>
      <c r="S63" s="37">
        <f t="shared" si="3"/>
        <v>0</v>
      </c>
      <c r="T63" s="34" t="str">
        <f t="shared" si="4"/>
        <v/>
      </c>
      <c r="U63" s="38"/>
      <c r="V63" s="55">
        <v>1</v>
      </c>
      <c r="W63" s="34"/>
      <c r="X63" s="40">
        <f t="shared" si="10"/>
        <v>0</v>
      </c>
      <c r="Y63" s="40">
        <f t="shared" si="5"/>
        <v>0</v>
      </c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56">
        <f t="shared" si="8"/>
        <v>0</v>
      </c>
      <c r="AO63" s="34"/>
      <c r="AP63" s="41">
        <f t="shared" si="9"/>
        <v>0</v>
      </c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57"/>
      <c r="BD63" s="34" t="s">
        <v>86</v>
      </c>
      <c r="BE63" s="34"/>
      <c r="BF63" s="34"/>
      <c r="BG63" s="37">
        <f t="shared" si="6"/>
        <v>0</v>
      </c>
      <c r="BH63" s="34"/>
      <c r="BI63" s="41">
        <f t="shared" si="7"/>
        <v>0</v>
      </c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</row>
    <row r="64" spans="1:75" x14ac:dyDescent="0.15">
      <c r="A64" s="34">
        <v>62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 t="e">
        <f>VLOOKUP(L64,'[1]償却率（定額法）'!$B$6:$C$104,2)</f>
        <v>#N/A</v>
      </c>
      <c r="N64" s="54"/>
      <c r="O64" s="54"/>
      <c r="P64" s="36">
        <f t="shared" si="0"/>
        <v>0</v>
      </c>
      <c r="Q64" s="37">
        <f t="shared" si="1"/>
        <v>1900</v>
      </c>
      <c r="R64" s="37">
        <f t="shared" si="2"/>
        <v>1</v>
      </c>
      <c r="S64" s="37">
        <f t="shared" si="3"/>
        <v>0</v>
      </c>
      <c r="T64" s="34" t="str">
        <f t="shared" si="4"/>
        <v/>
      </c>
      <c r="U64" s="38"/>
      <c r="V64" s="55">
        <v>1</v>
      </c>
      <c r="W64" s="34"/>
      <c r="X64" s="40">
        <f t="shared" si="10"/>
        <v>0</v>
      </c>
      <c r="Y64" s="40">
        <f t="shared" si="5"/>
        <v>0</v>
      </c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56">
        <f t="shared" si="8"/>
        <v>0</v>
      </c>
      <c r="AO64" s="34"/>
      <c r="AP64" s="41">
        <f t="shared" si="9"/>
        <v>0</v>
      </c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57"/>
      <c r="BD64" s="34" t="s">
        <v>86</v>
      </c>
      <c r="BE64" s="34"/>
      <c r="BF64" s="34"/>
      <c r="BG64" s="37">
        <f t="shared" si="6"/>
        <v>0</v>
      </c>
      <c r="BH64" s="34"/>
      <c r="BI64" s="41">
        <f t="shared" si="7"/>
        <v>0</v>
      </c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</row>
    <row r="65" spans="1:75" x14ac:dyDescent="0.15">
      <c r="A65" s="34">
        <v>63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 t="e">
        <f>VLOOKUP(L65,'[1]償却率（定額法）'!$B$6:$C$104,2)</f>
        <v>#N/A</v>
      </c>
      <c r="N65" s="54"/>
      <c r="O65" s="54"/>
      <c r="P65" s="36">
        <f t="shared" si="0"/>
        <v>0</v>
      </c>
      <c r="Q65" s="37">
        <f t="shared" si="1"/>
        <v>1900</v>
      </c>
      <c r="R65" s="37">
        <f t="shared" si="2"/>
        <v>1</v>
      </c>
      <c r="S65" s="37">
        <f t="shared" si="3"/>
        <v>0</v>
      </c>
      <c r="T65" s="34" t="str">
        <f t="shared" si="4"/>
        <v/>
      </c>
      <c r="U65" s="38"/>
      <c r="V65" s="55">
        <v>1</v>
      </c>
      <c r="W65" s="34"/>
      <c r="X65" s="40">
        <f t="shared" si="10"/>
        <v>0</v>
      </c>
      <c r="Y65" s="40">
        <f t="shared" si="5"/>
        <v>0</v>
      </c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56">
        <f t="shared" si="8"/>
        <v>0</v>
      </c>
      <c r="AO65" s="34"/>
      <c r="AP65" s="41">
        <f t="shared" si="9"/>
        <v>0</v>
      </c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57"/>
      <c r="BD65" s="34" t="s">
        <v>86</v>
      </c>
      <c r="BE65" s="34"/>
      <c r="BF65" s="34"/>
      <c r="BG65" s="37">
        <f t="shared" si="6"/>
        <v>0</v>
      </c>
      <c r="BH65" s="34"/>
      <c r="BI65" s="41">
        <f t="shared" si="7"/>
        <v>0</v>
      </c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</row>
    <row r="66" spans="1:75" x14ac:dyDescent="0.15">
      <c r="A66" s="34">
        <v>64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 t="e">
        <f>VLOOKUP(L66,'[1]償却率（定額法）'!$B$6:$C$104,2)</f>
        <v>#N/A</v>
      </c>
      <c r="N66" s="54"/>
      <c r="O66" s="54"/>
      <c r="P66" s="36">
        <f t="shared" si="0"/>
        <v>0</v>
      </c>
      <c r="Q66" s="37">
        <f t="shared" si="1"/>
        <v>1900</v>
      </c>
      <c r="R66" s="37">
        <f t="shared" si="2"/>
        <v>1</v>
      </c>
      <c r="S66" s="37">
        <f t="shared" si="3"/>
        <v>0</v>
      </c>
      <c r="T66" s="34" t="str">
        <f t="shared" si="4"/>
        <v/>
      </c>
      <c r="U66" s="38"/>
      <c r="V66" s="55">
        <v>1</v>
      </c>
      <c r="W66" s="34"/>
      <c r="X66" s="40">
        <f t="shared" si="10"/>
        <v>0</v>
      </c>
      <c r="Y66" s="40">
        <f t="shared" si="5"/>
        <v>0</v>
      </c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56">
        <f t="shared" si="8"/>
        <v>0</v>
      </c>
      <c r="AO66" s="34"/>
      <c r="AP66" s="41">
        <f t="shared" si="9"/>
        <v>0</v>
      </c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57"/>
      <c r="BD66" s="34" t="s">
        <v>86</v>
      </c>
      <c r="BE66" s="34"/>
      <c r="BF66" s="34"/>
      <c r="BG66" s="37">
        <f t="shared" si="6"/>
        <v>0</v>
      </c>
      <c r="BH66" s="34"/>
      <c r="BI66" s="41">
        <f t="shared" si="7"/>
        <v>0</v>
      </c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</row>
    <row r="67" spans="1:75" x14ac:dyDescent="0.15">
      <c r="A67" s="34">
        <v>65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 t="e">
        <f>VLOOKUP(L67,'[1]償却率（定額法）'!$B$6:$C$104,2)</f>
        <v>#N/A</v>
      </c>
      <c r="N67" s="54"/>
      <c r="O67" s="54"/>
      <c r="P67" s="36">
        <f t="shared" si="0"/>
        <v>0</v>
      </c>
      <c r="Q67" s="37">
        <f t="shared" si="1"/>
        <v>1900</v>
      </c>
      <c r="R67" s="37">
        <f t="shared" si="2"/>
        <v>1</v>
      </c>
      <c r="S67" s="37">
        <f t="shared" si="3"/>
        <v>0</v>
      </c>
      <c r="T67" s="34" t="str">
        <f t="shared" si="4"/>
        <v/>
      </c>
      <c r="U67" s="38"/>
      <c r="V67" s="55">
        <v>1</v>
      </c>
      <c r="W67" s="34"/>
      <c r="X67" s="40">
        <f t="shared" si="10"/>
        <v>0</v>
      </c>
      <c r="Y67" s="40">
        <f t="shared" si="5"/>
        <v>0</v>
      </c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56">
        <f t="shared" si="8"/>
        <v>0</v>
      </c>
      <c r="AO67" s="34"/>
      <c r="AP67" s="41">
        <f t="shared" si="9"/>
        <v>0</v>
      </c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57"/>
      <c r="BD67" s="34" t="s">
        <v>86</v>
      </c>
      <c r="BE67" s="34"/>
      <c r="BF67" s="34"/>
      <c r="BG67" s="37">
        <f t="shared" si="6"/>
        <v>0</v>
      </c>
      <c r="BH67" s="34"/>
      <c r="BI67" s="41">
        <f t="shared" si="7"/>
        <v>0</v>
      </c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</row>
    <row r="68" spans="1:75" x14ac:dyDescent="0.15">
      <c r="A68" s="34">
        <v>66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 t="e">
        <f>VLOOKUP(L68,'[1]償却率（定額法）'!$B$6:$C$104,2)</f>
        <v>#N/A</v>
      </c>
      <c r="N68" s="54"/>
      <c r="O68" s="54"/>
      <c r="P68" s="36">
        <f t="shared" si="0"/>
        <v>0</v>
      </c>
      <c r="Q68" s="37">
        <f t="shared" si="1"/>
        <v>1900</v>
      </c>
      <c r="R68" s="37">
        <f t="shared" si="2"/>
        <v>1</v>
      </c>
      <c r="S68" s="37">
        <f t="shared" si="3"/>
        <v>0</v>
      </c>
      <c r="T68" s="34" t="str">
        <f t="shared" si="4"/>
        <v/>
      </c>
      <c r="U68" s="38"/>
      <c r="V68" s="55">
        <v>1</v>
      </c>
      <c r="W68" s="34"/>
      <c r="X68" s="40">
        <f t="shared" si="10"/>
        <v>0</v>
      </c>
      <c r="Y68" s="40">
        <f t="shared" si="5"/>
        <v>0</v>
      </c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56">
        <f t="shared" si="8"/>
        <v>0</v>
      </c>
      <c r="AO68" s="34"/>
      <c r="AP68" s="41">
        <f t="shared" si="9"/>
        <v>0</v>
      </c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57"/>
      <c r="BD68" s="34" t="s">
        <v>86</v>
      </c>
      <c r="BE68" s="34"/>
      <c r="BF68" s="34"/>
      <c r="BG68" s="37">
        <f t="shared" si="6"/>
        <v>0</v>
      </c>
      <c r="BH68" s="34"/>
      <c r="BI68" s="41">
        <f t="shared" si="7"/>
        <v>0</v>
      </c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</row>
    <row r="69" spans="1:75" x14ac:dyDescent="0.15">
      <c r="A69" s="34">
        <v>67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 t="e">
        <f>VLOOKUP(L69,'[1]償却率（定額法）'!$B$6:$C$104,2)</f>
        <v>#N/A</v>
      </c>
      <c r="N69" s="54"/>
      <c r="O69" s="54"/>
      <c r="P69" s="36">
        <f t="shared" ref="P69:P132" si="11">IF(O69="",N69,O69)</f>
        <v>0</v>
      </c>
      <c r="Q69" s="37">
        <f t="shared" ref="Q69:Q132" si="12">YEAR(P69)</f>
        <v>1900</v>
      </c>
      <c r="R69" s="37">
        <f t="shared" ref="R69:R132" si="13">MONTH(P69)</f>
        <v>1</v>
      </c>
      <c r="S69" s="37">
        <f t="shared" ref="S69:S132" si="14">DAY(N69)</f>
        <v>0</v>
      </c>
      <c r="T69" s="34" t="str">
        <f t="shared" ref="T69:T132" si="15">IF(Q69=1900,"",IF(R69&lt;4,Q69-1,Q69))</f>
        <v/>
      </c>
      <c r="U69" s="38"/>
      <c r="V69" s="55">
        <v>1</v>
      </c>
      <c r="W69" s="34"/>
      <c r="X69" s="40">
        <f t="shared" si="10"/>
        <v>0</v>
      </c>
      <c r="Y69" s="40">
        <f t="shared" ref="Y69:Y132" si="16">U69-X69</f>
        <v>0</v>
      </c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56">
        <f t="shared" si="8"/>
        <v>0</v>
      </c>
      <c r="AO69" s="34"/>
      <c r="AP69" s="41">
        <f t="shared" si="9"/>
        <v>0</v>
      </c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57"/>
      <c r="BD69" s="34" t="s">
        <v>86</v>
      </c>
      <c r="BE69" s="34"/>
      <c r="BF69" s="34"/>
      <c r="BG69" s="37">
        <f t="shared" ref="BG69:BG132" si="17">IF(T69="",0,$O$1-T69)</f>
        <v>0</v>
      </c>
      <c r="BH69" s="34"/>
      <c r="BI69" s="41">
        <f t="shared" ref="BI69:BI132" si="18">U69-AP69</f>
        <v>0</v>
      </c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</row>
    <row r="70" spans="1:75" x14ac:dyDescent="0.15">
      <c r="A70" s="34">
        <v>68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 t="e">
        <f>VLOOKUP(L70,'[1]償却率（定額法）'!$B$6:$C$104,2)</f>
        <v>#N/A</v>
      </c>
      <c r="N70" s="54"/>
      <c r="O70" s="54"/>
      <c r="P70" s="36">
        <f t="shared" si="11"/>
        <v>0</v>
      </c>
      <c r="Q70" s="37">
        <f t="shared" si="12"/>
        <v>1900</v>
      </c>
      <c r="R70" s="37">
        <f t="shared" si="13"/>
        <v>1</v>
      </c>
      <c r="S70" s="37">
        <f t="shared" si="14"/>
        <v>0</v>
      </c>
      <c r="T70" s="34" t="str">
        <f t="shared" si="15"/>
        <v/>
      </c>
      <c r="U70" s="38"/>
      <c r="V70" s="55">
        <v>1</v>
      </c>
      <c r="W70" s="34"/>
      <c r="X70" s="40">
        <f t="shared" si="10"/>
        <v>0</v>
      </c>
      <c r="Y70" s="40">
        <f t="shared" si="16"/>
        <v>0</v>
      </c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56">
        <f t="shared" ref="AN70:AN133" si="19">IF(BG70=0,0,IF(BG70=L70,Y70-1,IF(Y70=1,0,ROUND(U70*M70,0))))</f>
        <v>0</v>
      </c>
      <c r="AO70" s="34"/>
      <c r="AP70" s="41">
        <f t="shared" ref="AP70:AP133" si="20">Y70-AN70</f>
        <v>0</v>
      </c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57"/>
      <c r="BD70" s="34" t="s">
        <v>86</v>
      </c>
      <c r="BE70" s="34"/>
      <c r="BF70" s="34"/>
      <c r="BG70" s="37">
        <f t="shared" si="17"/>
        <v>0</v>
      </c>
      <c r="BH70" s="34"/>
      <c r="BI70" s="41">
        <f t="shared" si="18"/>
        <v>0</v>
      </c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</row>
    <row r="71" spans="1:75" x14ac:dyDescent="0.15">
      <c r="A71" s="34">
        <v>69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 t="e">
        <f>VLOOKUP(L71,'[1]償却率（定額法）'!$B$6:$C$104,2)</f>
        <v>#N/A</v>
      </c>
      <c r="N71" s="54"/>
      <c r="O71" s="54"/>
      <c r="P71" s="36">
        <f t="shared" si="11"/>
        <v>0</v>
      </c>
      <c r="Q71" s="37">
        <f t="shared" si="12"/>
        <v>1900</v>
      </c>
      <c r="R71" s="37">
        <f t="shared" si="13"/>
        <v>1</v>
      </c>
      <c r="S71" s="37">
        <f t="shared" si="14"/>
        <v>0</v>
      </c>
      <c r="T71" s="34" t="str">
        <f t="shared" si="15"/>
        <v/>
      </c>
      <c r="U71" s="38"/>
      <c r="V71" s="55">
        <v>1</v>
      </c>
      <c r="W71" s="34"/>
      <c r="X71" s="40">
        <f t="shared" si="10"/>
        <v>0</v>
      </c>
      <c r="Y71" s="40">
        <f t="shared" si="16"/>
        <v>0</v>
      </c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56">
        <f t="shared" si="19"/>
        <v>0</v>
      </c>
      <c r="AO71" s="34"/>
      <c r="AP71" s="41">
        <f t="shared" si="20"/>
        <v>0</v>
      </c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57"/>
      <c r="BD71" s="34" t="s">
        <v>86</v>
      </c>
      <c r="BE71" s="34"/>
      <c r="BF71" s="34"/>
      <c r="BG71" s="37">
        <f t="shared" si="17"/>
        <v>0</v>
      </c>
      <c r="BH71" s="34"/>
      <c r="BI71" s="41">
        <f t="shared" si="18"/>
        <v>0</v>
      </c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</row>
    <row r="72" spans="1:75" x14ac:dyDescent="0.15">
      <c r="A72" s="34">
        <v>70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 t="e">
        <f>VLOOKUP(L72,'[1]償却率（定額法）'!$B$6:$C$104,2)</f>
        <v>#N/A</v>
      </c>
      <c r="N72" s="54"/>
      <c r="O72" s="54"/>
      <c r="P72" s="36">
        <f t="shared" si="11"/>
        <v>0</v>
      </c>
      <c r="Q72" s="37">
        <f t="shared" si="12"/>
        <v>1900</v>
      </c>
      <c r="R72" s="37">
        <f t="shared" si="13"/>
        <v>1</v>
      </c>
      <c r="S72" s="37">
        <f t="shared" si="14"/>
        <v>0</v>
      </c>
      <c r="T72" s="34" t="str">
        <f t="shared" si="15"/>
        <v/>
      </c>
      <c r="U72" s="38"/>
      <c r="V72" s="55">
        <v>1</v>
      </c>
      <c r="W72" s="34"/>
      <c r="X72" s="40">
        <f t="shared" si="10"/>
        <v>0</v>
      </c>
      <c r="Y72" s="40">
        <f t="shared" si="16"/>
        <v>0</v>
      </c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56">
        <f t="shared" si="19"/>
        <v>0</v>
      </c>
      <c r="AO72" s="34"/>
      <c r="AP72" s="41">
        <f t="shared" si="20"/>
        <v>0</v>
      </c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57"/>
      <c r="BD72" s="34" t="s">
        <v>86</v>
      </c>
      <c r="BE72" s="34"/>
      <c r="BF72" s="34"/>
      <c r="BG72" s="37">
        <f t="shared" si="17"/>
        <v>0</v>
      </c>
      <c r="BH72" s="34"/>
      <c r="BI72" s="41">
        <f t="shared" si="18"/>
        <v>0</v>
      </c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</row>
    <row r="73" spans="1:75" x14ac:dyDescent="0.15">
      <c r="A73" s="34">
        <v>71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 t="e">
        <f>VLOOKUP(L73,'[1]償却率（定額法）'!$B$6:$C$104,2)</f>
        <v>#N/A</v>
      </c>
      <c r="N73" s="54"/>
      <c r="O73" s="54"/>
      <c r="P73" s="36">
        <f t="shared" si="11"/>
        <v>0</v>
      </c>
      <c r="Q73" s="37">
        <f t="shared" si="12"/>
        <v>1900</v>
      </c>
      <c r="R73" s="37">
        <f t="shared" si="13"/>
        <v>1</v>
      </c>
      <c r="S73" s="37">
        <f t="shared" si="14"/>
        <v>0</v>
      </c>
      <c r="T73" s="34" t="str">
        <f t="shared" si="15"/>
        <v/>
      </c>
      <c r="U73" s="38"/>
      <c r="V73" s="55">
        <v>1</v>
      </c>
      <c r="W73" s="34"/>
      <c r="X73" s="40">
        <f t="shared" si="10"/>
        <v>0</v>
      </c>
      <c r="Y73" s="40">
        <f t="shared" si="16"/>
        <v>0</v>
      </c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56">
        <f t="shared" si="19"/>
        <v>0</v>
      </c>
      <c r="AO73" s="34"/>
      <c r="AP73" s="41">
        <f t="shared" si="20"/>
        <v>0</v>
      </c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57"/>
      <c r="BD73" s="34" t="s">
        <v>86</v>
      </c>
      <c r="BE73" s="34"/>
      <c r="BF73" s="34"/>
      <c r="BG73" s="37">
        <f t="shared" si="17"/>
        <v>0</v>
      </c>
      <c r="BH73" s="34"/>
      <c r="BI73" s="41">
        <f t="shared" si="18"/>
        <v>0</v>
      </c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</row>
    <row r="74" spans="1:75" x14ac:dyDescent="0.15">
      <c r="A74" s="34">
        <v>72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 t="e">
        <f>VLOOKUP(L74,'[1]償却率（定額法）'!$B$6:$C$104,2)</f>
        <v>#N/A</v>
      </c>
      <c r="N74" s="54"/>
      <c r="O74" s="54"/>
      <c r="P74" s="36">
        <f t="shared" si="11"/>
        <v>0</v>
      </c>
      <c r="Q74" s="37">
        <f t="shared" si="12"/>
        <v>1900</v>
      </c>
      <c r="R74" s="37">
        <f t="shared" si="13"/>
        <v>1</v>
      </c>
      <c r="S74" s="37">
        <f t="shared" si="14"/>
        <v>0</v>
      </c>
      <c r="T74" s="34" t="str">
        <f t="shared" si="15"/>
        <v/>
      </c>
      <c r="U74" s="38"/>
      <c r="V74" s="55">
        <v>1</v>
      </c>
      <c r="W74" s="34"/>
      <c r="X74" s="40">
        <f t="shared" si="10"/>
        <v>0</v>
      </c>
      <c r="Y74" s="40">
        <f t="shared" si="16"/>
        <v>0</v>
      </c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56">
        <f t="shared" si="19"/>
        <v>0</v>
      </c>
      <c r="AO74" s="34"/>
      <c r="AP74" s="41">
        <f t="shared" si="20"/>
        <v>0</v>
      </c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57"/>
      <c r="BD74" s="34" t="s">
        <v>86</v>
      </c>
      <c r="BE74" s="34"/>
      <c r="BF74" s="34"/>
      <c r="BG74" s="37">
        <f t="shared" si="17"/>
        <v>0</v>
      </c>
      <c r="BH74" s="34"/>
      <c r="BI74" s="41">
        <f t="shared" si="18"/>
        <v>0</v>
      </c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</row>
    <row r="75" spans="1:75" x14ac:dyDescent="0.15">
      <c r="A75" s="34">
        <v>73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 t="e">
        <f>VLOOKUP(L75,'[1]償却率（定額法）'!$B$6:$C$104,2)</f>
        <v>#N/A</v>
      </c>
      <c r="N75" s="54"/>
      <c r="O75" s="54"/>
      <c r="P75" s="36">
        <f t="shared" si="11"/>
        <v>0</v>
      </c>
      <c r="Q75" s="37">
        <f t="shared" si="12"/>
        <v>1900</v>
      </c>
      <c r="R75" s="37">
        <f t="shared" si="13"/>
        <v>1</v>
      </c>
      <c r="S75" s="37">
        <f t="shared" si="14"/>
        <v>0</v>
      </c>
      <c r="T75" s="34" t="str">
        <f t="shared" si="15"/>
        <v/>
      </c>
      <c r="U75" s="38"/>
      <c r="V75" s="55">
        <v>1</v>
      </c>
      <c r="W75" s="34"/>
      <c r="X75" s="40">
        <f t="shared" si="10"/>
        <v>0</v>
      </c>
      <c r="Y75" s="40">
        <f t="shared" si="16"/>
        <v>0</v>
      </c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56">
        <f t="shared" si="19"/>
        <v>0</v>
      </c>
      <c r="AO75" s="34"/>
      <c r="AP75" s="41">
        <f t="shared" si="20"/>
        <v>0</v>
      </c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57"/>
      <c r="BD75" s="34" t="s">
        <v>86</v>
      </c>
      <c r="BE75" s="34"/>
      <c r="BF75" s="34"/>
      <c r="BG75" s="37">
        <f t="shared" si="17"/>
        <v>0</v>
      </c>
      <c r="BH75" s="34"/>
      <c r="BI75" s="41">
        <f t="shared" si="18"/>
        <v>0</v>
      </c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</row>
    <row r="76" spans="1:75" x14ac:dyDescent="0.15">
      <c r="A76" s="34">
        <v>74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 t="e">
        <f>VLOOKUP(L76,'[1]償却率（定額法）'!$B$6:$C$104,2)</f>
        <v>#N/A</v>
      </c>
      <c r="N76" s="54"/>
      <c r="O76" s="54"/>
      <c r="P76" s="36">
        <f t="shared" si="11"/>
        <v>0</v>
      </c>
      <c r="Q76" s="37">
        <f t="shared" si="12"/>
        <v>1900</v>
      </c>
      <c r="R76" s="37">
        <f t="shared" si="13"/>
        <v>1</v>
      </c>
      <c r="S76" s="37">
        <f t="shared" si="14"/>
        <v>0</v>
      </c>
      <c r="T76" s="34" t="str">
        <f t="shared" si="15"/>
        <v/>
      </c>
      <c r="U76" s="38"/>
      <c r="V76" s="55">
        <v>1</v>
      </c>
      <c r="W76" s="34"/>
      <c r="X76" s="40">
        <f t="shared" si="10"/>
        <v>0</v>
      </c>
      <c r="Y76" s="40">
        <f t="shared" si="16"/>
        <v>0</v>
      </c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56">
        <f t="shared" si="19"/>
        <v>0</v>
      </c>
      <c r="AO76" s="34"/>
      <c r="AP76" s="41">
        <f t="shared" si="20"/>
        <v>0</v>
      </c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57"/>
      <c r="BD76" s="34" t="s">
        <v>86</v>
      </c>
      <c r="BE76" s="34"/>
      <c r="BF76" s="34"/>
      <c r="BG76" s="37">
        <f t="shared" si="17"/>
        <v>0</v>
      </c>
      <c r="BH76" s="34"/>
      <c r="BI76" s="41">
        <f t="shared" si="18"/>
        <v>0</v>
      </c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</row>
    <row r="77" spans="1:75" x14ac:dyDescent="0.15">
      <c r="A77" s="34">
        <v>75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 t="e">
        <f>VLOOKUP(L77,'[1]償却率（定額法）'!$B$6:$C$104,2)</f>
        <v>#N/A</v>
      </c>
      <c r="N77" s="54"/>
      <c r="O77" s="54"/>
      <c r="P77" s="36">
        <f t="shared" si="11"/>
        <v>0</v>
      </c>
      <c r="Q77" s="37">
        <f t="shared" si="12"/>
        <v>1900</v>
      </c>
      <c r="R77" s="37">
        <f t="shared" si="13"/>
        <v>1</v>
      </c>
      <c r="S77" s="37">
        <f t="shared" si="14"/>
        <v>0</v>
      </c>
      <c r="T77" s="34" t="str">
        <f t="shared" si="15"/>
        <v/>
      </c>
      <c r="U77" s="38"/>
      <c r="V77" s="55">
        <v>1</v>
      </c>
      <c r="W77" s="34"/>
      <c r="X77" s="40">
        <f t="shared" si="10"/>
        <v>0</v>
      </c>
      <c r="Y77" s="40">
        <f t="shared" si="16"/>
        <v>0</v>
      </c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56">
        <f t="shared" si="19"/>
        <v>0</v>
      </c>
      <c r="AO77" s="34"/>
      <c r="AP77" s="41">
        <f t="shared" si="20"/>
        <v>0</v>
      </c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57"/>
      <c r="BD77" s="34" t="s">
        <v>86</v>
      </c>
      <c r="BE77" s="34"/>
      <c r="BF77" s="34"/>
      <c r="BG77" s="37">
        <f t="shared" si="17"/>
        <v>0</v>
      </c>
      <c r="BH77" s="34"/>
      <c r="BI77" s="41">
        <f t="shared" si="18"/>
        <v>0</v>
      </c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</row>
    <row r="78" spans="1:75" x14ac:dyDescent="0.15">
      <c r="A78" s="34">
        <v>76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 t="e">
        <f>VLOOKUP(L78,'[1]償却率（定額法）'!$B$6:$C$104,2)</f>
        <v>#N/A</v>
      </c>
      <c r="N78" s="54"/>
      <c r="O78" s="54"/>
      <c r="P78" s="36">
        <f t="shared" si="11"/>
        <v>0</v>
      </c>
      <c r="Q78" s="37">
        <f t="shared" si="12"/>
        <v>1900</v>
      </c>
      <c r="R78" s="37">
        <f t="shared" si="13"/>
        <v>1</v>
      </c>
      <c r="S78" s="37">
        <f t="shared" si="14"/>
        <v>0</v>
      </c>
      <c r="T78" s="34" t="str">
        <f t="shared" si="15"/>
        <v/>
      </c>
      <c r="U78" s="38"/>
      <c r="V78" s="55">
        <v>1</v>
      </c>
      <c r="W78" s="34"/>
      <c r="X78" s="40">
        <f t="shared" si="10"/>
        <v>0</v>
      </c>
      <c r="Y78" s="40">
        <f t="shared" si="16"/>
        <v>0</v>
      </c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56">
        <f t="shared" si="19"/>
        <v>0</v>
      </c>
      <c r="AO78" s="34"/>
      <c r="AP78" s="41">
        <f t="shared" si="20"/>
        <v>0</v>
      </c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57"/>
      <c r="BD78" s="34" t="s">
        <v>86</v>
      </c>
      <c r="BE78" s="34"/>
      <c r="BF78" s="34"/>
      <c r="BG78" s="37">
        <f t="shared" si="17"/>
        <v>0</v>
      </c>
      <c r="BH78" s="34"/>
      <c r="BI78" s="41">
        <f t="shared" si="18"/>
        <v>0</v>
      </c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</row>
    <row r="79" spans="1:75" x14ac:dyDescent="0.15">
      <c r="A79" s="34">
        <v>77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 t="e">
        <f>VLOOKUP(L79,'[1]償却率（定額法）'!$B$6:$C$104,2)</f>
        <v>#N/A</v>
      </c>
      <c r="N79" s="54"/>
      <c r="O79" s="54"/>
      <c r="P79" s="36">
        <f t="shared" si="11"/>
        <v>0</v>
      </c>
      <c r="Q79" s="37">
        <f t="shared" si="12"/>
        <v>1900</v>
      </c>
      <c r="R79" s="37">
        <f t="shared" si="13"/>
        <v>1</v>
      </c>
      <c r="S79" s="37">
        <f t="shared" si="14"/>
        <v>0</v>
      </c>
      <c r="T79" s="34" t="str">
        <f t="shared" si="15"/>
        <v/>
      </c>
      <c r="U79" s="38"/>
      <c r="V79" s="55">
        <v>1</v>
      </c>
      <c r="W79" s="34"/>
      <c r="X79" s="40">
        <f t="shared" si="10"/>
        <v>0</v>
      </c>
      <c r="Y79" s="40">
        <f t="shared" si="16"/>
        <v>0</v>
      </c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56">
        <f t="shared" si="19"/>
        <v>0</v>
      </c>
      <c r="AO79" s="34"/>
      <c r="AP79" s="41">
        <f t="shared" si="20"/>
        <v>0</v>
      </c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57"/>
      <c r="BD79" s="34" t="s">
        <v>86</v>
      </c>
      <c r="BE79" s="34"/>
      <c r="BF79" s="34"/>
      <c r="BG79" s="37">
        <f t="shared" si="17"/>
        <v>0</v>
      </c>
      <c r="BH79" s="34"/>
      <c r="BI79" s="41">
        <f t="shared" si="18"/>
        <v>0</v>
      </c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</row>
    <row r="80" spans="1:75" x14ac:dyDescent="0.15">
      <c r="A80" s="34">
        <v>78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 t="e">
        <f>VLOOKUP(L80,'[1]償却率（定額法）'!$B$6:$C$104,2)</f>
        <v>#N/A</v>
      </c>
      <c r="N80" s="54"/>
      <c r="O80" s="54"/>
      <c r="P80" s="36">
        <f t="shared" si="11"/>
        <v>0</v>
      </c>
      <c r="Q80" s="37">
        <f t="shared" si="12"/>
        <v>1900</v>
      </c>
      <c r="R80" s="37">
        <f t="shared" si="13"/>
        <v>1</v>
      </c>
      <c r="S80" s="37">
        <f t="shared" si="14"/>
        <v>0</v>
      </c>
      <c r="T80" s="34" t="str">
        <f t="shared" si="15"/>
        <v/>
      </c>
      <c r="U80" s="38"/>
      <c r="V80" s="55">
        <v>1</v>
      </c>
      <c r="W80" s="34"/>
      <c r="X80" s="40">
        <f t="shared" si="10"/>
        <v>0</v>
      </c>
      <c r="Y80" s="40">
        <f t="shared" si="16"/>
        <v>0</v>
      </c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56">
        <f t="shared" si="19"/>
        <v>0</v>
      </c>
      <c r="AO80" s="34"/>
      <c r="AP80" s="41">
        <f t="shared" si="20"/>
        <v>0</v>
      </c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57"/>
      <c r="BD80" s="34" t="s">
        <v>86</v>
      </c>
      <c r="BE80" s="34"/>
      <c r="BF80" s="34"/>
      <c r="BG80" s="37">
        <f t="shared" si="17"/>
        <v>0</v>
      </c>
      <c r="BH80" s="34"/>
      <c r="BI80" s="41">
        <f t="shared" si="18"/>
        <v>0</v>
      </c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</row>
    <row r="81" spans="1:75" x14ac:dyDescent="0.15">
      <c r="A81" s="34">
        <v>79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 t="e">
        <f>VLOOKUP(L81,'[1]償却率（定額法）'!$B$6:$C$104,2)</f>
        <v>#N/A</v>
      </c>
      <c r="N81" s="54"/>
      <c r="O81" s="54"/>
      <c r="P81" s="36">
        <f t="shared" si="11"/>
        <v>0</v>
      </c>
      <c r="Q81" s="37">
        <f t="shared" si="12"/>
        <v>1900</v>
      </c>
      <c r="R81" s="37">
        <f t="shared" si="13"/>
        <v>1</v>
      </c>
      <c r="S81" s="37">
        <f t="shared" si="14"/>
        <v>0</v>
      </c>
      <c r="T81" s="34" t="str">
        <f t="shared" si="15"/>
        <v/>
      </c>
      <c r="U81" s="38"/>
      <c r="V81" s="55">
        <v>1</v>
      </c>
      <c r="W81" s="34"/>
      <c r="X81" s="40">
        <f t="shared" si="10"/>
        <v>0</v>
      </c>
      <c r="Y81" s="40">
        <f t="shared" si="16"/>
        <v>0</v>
      </c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56">
        <f t="shared" si="19"/>
        <v>0</v>
      </c>
      <c r="AO81" s="34"/>
      <c r="AP81" s="41">
        <f t="shared" si="20"/>
        <v>0</v>
      </c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57"/>
      <c r="BD81" s="34" t="s">
        <v>86</v>
      </c>
      <c r="BE81" s="34"/>
      <c r="BF81" s="34"/>
      <c r="BG81" s="37">
        <f t="shared" si="17"/>
        <v>0</v>
      </c>
      <c r="BH81" s="34"/>
      <c r="BI81" s="41">
        <f t="shared" si="18"/>
        <v>0</v>
      </c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</row>
    <row r="82" spans="1:75" x14ac:dyDescent="0.15">
      <c r="A82" s="34">
        <v>80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 t="e">
        <f>VLOOKUP(L82,'[1]償却率（定額法）'!$B$6:$C$104,2)</f>
        <v>#N/A</v>
      </c>
      <c r="N82" s="54"/>
      <c r="O82" s="54"/>
      <c r="P82" s="36">
        <f t="shared" si="11"/>
        <v>0</v>
      </c>
      <c r="Q82" s="37">
        <f t="shared" si="12"/>
        <v>1900</v>
      </c>
      <c r="R82" s="37">
        <f t="shared" si="13"/>
        <v>1</v>
      </c>
      <c r="S82" s="37">
        <f t="shared" si="14"/>
        <v>0</v>
      </c>
      <c r="T82" s="34" t="str">
        <f t="shared" si="15"/>
        <v/>
      </c>
      <c r="U82" s="38"/>
      <c r="V82" s="55">
        <v>1</v>
      </c>
      <c r="W82" s="34"/>
      <c r="X82" s="40">
        <f t="shared" si="10"/>
        <v>0</v>
      </c>
      <c r="Y82" s="40">
        <f t="shared" si="16"/>
        <v>0</v>
      </c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56">
        <f t="shared" si="19"/>
        <v>0</v>
      </c>
      <c r="AO82" s="34"/>
      <c r="AP82" s="41">
        <f t="shared" si="20"/>
        <v>0</v>
      </c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57"/>
      <c r="BD82" s="34" t="s">
        <v>86</v>
      </c>
      <c r="BE82" s="34"/>
      <c r="BF82" s="34"/>
      <c r="BG82" s="37">
        <f t="shared" si="17"/>
        <v>0</v>
      </c>
      <c r="BH82" s="34"/>
      <c r="BI82" s="41">
        <f t="shared" si="18"/>
        <v>0</v>
      </c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</row>
    <row r="83" spans="1:75" x14ac:dyDescent="0.15">
      <c r="A83" s="34">
        <v>81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 t="e">
        <f>VLOOKUP(L83,'[1]償却率（定額法）'!$B$6:$C$104,2)</f>
        <v>#N/A</v>
      </c>
      <c r="N83" s="54"/>
      <c r="O83" s="54"/>
      <c r="P83" s="36">
        <f t="shared" si="11"/>
        <v>0</v>
      </c>
      <c r="Q83" s="37">
        <f t="shared" si="12"/>
        <v>1900</v>
      </c>
      <c r="R83" s="37">
        <f t="shared" si="13"/>
        <v>1</v>
      </c>
      <c r="S83" s="37">
        <f t="shared" si="14"/>
        <v>0</v>
      </c>
      <c r="T83" s="34" t="str">
        <f t="shared" si="15"/>
        <v/>
      </c>
      <c r="U83" s="38"/>
      <c r="V83" s="55">
        <v>1</v>
      </c>
      <c r="W83" s="34"/>
      <c r="X83" s="40">
        <f t="shared" si="10"/>
        <v>0</v>
      </c>
      <c r="Y83" s="40">
        <f t="shared" si="16"/>
        <v>0</v>
      </c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56">
        <f t="shared" si="19"/>
        <v>0</v>
      </c>
      <c r="AO83" s="34"/>
      <c r="AP83" s="41">
        <f t="shared" si="20"/>
        <v>0</v>
      </c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57"/>
      <c r="BD83" s="34" t="s">
        <v>86</v>
      </c>
      <c r="BE83" s="34"/>
      <c r="BF83" s="34"/>
      <c r="BG83" s="37">
        <f t="shared" si="17"/>
        <v>0</v>
      </c>
      <c r="BH83" s="34"/>
      <c r="BI83" s="41">
        <f t="shared" si="18"/>
        <v>0</v>
      </c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</row>
    <row r="84" spans="1:75" x14ac:dyDescent="0.15">
      <c r="A84" s="34">
        <v>82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 t="e">
        <f>VLOOKUP(L84,'[1]償却率（定額法）'!$B$6:$C$104,2)</f>
        <v>#N/A</v>
      </c>
      <c r="N84" s="54"/>
      <c r="O84" s="54"/>
      <c r="P84" s="36">
        <f t="shared" si="11"/>
        <v>0</v>
      </c>
      <c r="Q84" s="37">
        <f t="shared" si="12"/>
        <v>1900</v>
      </c>
      <c r="R84" s="37">
        <f t="shared" si="13"/>
        <v>1</v>
      </c>
      <c r="S84" s="37">
        <f t="shared" si="14"/>
        <v>0</v>
      </c>
      <c r="T84" s="34" t="str">
        <f t="shared" si="15"/>
        <v/>
      </c>
      <c r="U84" s="38"/>
      <c r="V84" s="55">
        <v>1</v>
      </c>
      <c r="W84" s="34"/>
      <c r="X84" s="40">
        <f t="shared" si="10"/>
        <v>0</v>
      </c>
      <c r="Y84" s="40">
        <f t="shared" si="16"/>
        <v>0</v>
      </c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56">
        <f t="shared" si="19"/>
        <v>0</v>
      </c>
      <c r="AO84" s="34"/>
      <c r="AP84" s="41">
        <f t="shared" si="20"/>
        <v>0</v>
      </c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57"/>
      <c r="BD84" s="34" t="s">
        <v>86</v>
      </c>
      <c r="BE84" s="34"/>
      <c r="BF84" s="34"/>
      <c r="BG84" s="37">
        <f t="shared" si="17"/>
        <v>0</v>
      </c>
      <c r="BH84" s="34"/>
      <c r="BI84" s="41">
        <f t="shared" si="18"/>
        <v>0</v>
      </c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</row>
    <row r="85" spans="1:75" x14ac:dyDescent="0.15">
      <c r="A85" s="34">
        <v>83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 t="e">
        <f>VLOOKUP(L85,'[1]償却率（定額法）'!$B$6:$C$104,2)</f>
        <v>#N/A</v>
      </c>
      <c r="N85" s="54"/>
      <c r="O85" s="54"/>
      <c r="P85" s="36">
        <f t="shared" si="11"/>
        <v>0</v>
      </c>
      <c r="Q85" s="37">
        <f t="shared" si="12"/>
        <v>1900</v>
      </c>
      <c r="R85" s="37">
        <f t="shared" si="13"/>
        <v>1</v>
      </c>
      <c r="S85" s="37">
        <f t="shared" si="14"/>
        <v>0</v>
      </c>
      <c r="T85" s="34" t="str">
        <f t="shared" si="15"/>
        <v/>
      </c>
      <c r="U85" s="38"/>
      <c r="V85" s="55">
        <v>1</v>
      </c>
      <c r="W85" s="34"/>
      <c r="X85" s="40">
        <f t="shared" si="10"/>
        <v>0</v>
      </c>
      <c r="Y85" s="40">
        <f t="shared" si="16"/>
        <v>0</v>
      </c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56">
        <f t="shared" si="19"/>
        <v>0</v>
      </c>
      <c r="AO85" s="34"/>
      <c r="AP85" s="41">
        <f t="shared" si="20"/>
        <v>0</v>
      </c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57"/>
      <c r="BD85" s="34" t="s">
        <v>86</v>
      </c>
      <c r="BE85" s="34"/>
      <c r="BF85" s="34"/>
      <c r="BG85" s="37">
        <f t="shared" si="17"/>
        <v>0</v>
      </c>
      <c r="BH85" s="34"/>
      <c r="BI85" s="41">
        <f t="shared" si="18"/>
        <v>0</v>
      </c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</row>
    <row r="86" spans="1:75" x14ac:dyDescent="0.15">
      <c r="A86" s="34">
        <v>84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 t="e">
        <f>VLOOKUP(L86,'[1]償却率（定額法）'!$B$6:$C$104,2)</f>
        <v>#N/A</v>
      </c>
      <c r="N86" s="54"/>
      <c r="O86" s="54"/>
      <c r="P86" s="36">
        <f t="shared" si="11"/>
        <v>0</v>
      </c>
      <c r="Q86" s="37">
        <f t="shared" si="12"/>
        <v>1900</v>
      </c>
      <c r="R86" s="37">
        <f t="shared" si="13"/>
        <v>1</v>
      </c>
      <c r="S86" s="37">
        <f t="shared" si="14"/>
        <v>0</v>
      </c>
      <c r="T86" s="34" t="str">
        <f t="shared" si="15"/>
        <v/>
      </c>
      <c r="U86" s="38"/>
      <c r="V86" s="55">
        <v>1</v>
      </c>
      <c r="W86" s="34"/>
      <c r="X86" s="40">
        <f t="shared" si="10"/>
        <v>0</v>
      </c>
      <c r="Y86" s="40">
        <f t="shared" si="16"/>
        <v>0</v>
      </c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56">
        <f t="shared" si="19"/>
        <v>0</v>
      </c>
      <c r="AO86" s="34"/>
      <c r="AP86" s="41">
        <f t="shared" si="20"/>
        <v>0</v>
      </c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57"/>
      <c r="BD86" s="34" t="s">
        <v>86</v>
      </c>
      <c r="BE86" s="34"/>
      <c r="BF86" s="34"/>
      <c r="BG86" s="37">
        <f t="shared" si="17"/>
        <v>0</v>
      </c>
      <c r="BH86" s="34"/>
      <c r="BI86" s="41">
        <f t="shared" si="18"/>
        <v>0</v>
      </c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</row>
    <row r="87" spans="1:75" x14ac:dyDescent="0.15">
      <c r="A87" s="34">
        <v>85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 t="e">
        <f>VLOOKUP(L87,'[1]償却率（定額法）'!$B$6:$C$104,2)</f>
        <v>#N/A</v>
      </c>
      <c r="N87" s="54"/>
      <c r="O87" s="54"/>
      <c r="P87" s="36">
        <f t="shared" si="11"/>
        <v>0</v>
      </c>
      <c r="Q87" s="37">
        <f t="shared" si="12"/>
        <v>1900</v>
      </c>
      <c r="R87" s="37">
        <f t="shared" si="13"/>
        <v>1</v>
      </c>
      <c r="S87" s="37">
        <f t="shared" si="14"/>
        <v>0</v>
      </c>
      <c r="T87" s="34" t="str">
        <f t="shared" si="15"/>
        <v/>
      </c>
      <c r="U87" s="38"/>
      <c r="V87" s="55">
        <v>1</v>
      </c>
      <c r="W87" s="34"/>
      <c r="X87" s="40">
        <f t="shared" si="10"/>
        <v>0</v>
      </c>
      <c r="Y87" s="40">
        <f t="shared" si="16"/>
        <v>0</v>
      </c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56">
        <f t="shared" si="19"/>
        <v>0</v>
      </c>
      <c r="AO87" s="34"/>
      <c r="AP87" s="41">
        <f t="shared" si="20"/>
        <v>0</v>
      </c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57"/>
      <c r="BD87" s="34" t="s">
        <v>86</v>
      </c>
      <c r="BE87" s="34"/>
      <c r="BF87" s="34"/>
      <c r="BG87" s="37">
        <f t="shared" si="17"/>
        <v>0</v>
      </c>
      <c r="BH87" s="34"/>
      <c r="BI87" s="41">
        <f t="shared" si="18"/>
        <v>0</v>
      </c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</row>
    <row r="88" spans="1:75" x14ac:dyDescent="0.15">
      <c r="A88" s="34">
        <v>86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 t="e">
        <f>VLOOKUP(L88,'[1]償却率（定額法）'!$B$6:$C$104,2)</f>
        <v>#N/A</v>
      </c>
      <c r="N88" s="54"/>
      <c r="O88" s="54"/>
      <c r="P88" s="36">
        <f t="shared" si="11"/>
        <v>0</v>
      </c>
      <c r="Q88" s="37">
        <f t="shared" si="12"/>
        <v>1900</v>
      </c>
      <c r="R88" s="37">
        <f t="shared" si="13"/>
        <v>1</v>
      </c>
      <c r="S88" s="37">
        <f t="shared" si="14"/>
        <v>0</v>
      </c>
      <c r="T88" s="34" t="str">
        <f t="shared" si="15"/>
        <v/>
      </c>
      <c r="U88" s="38"/>
      <c r="V88" s="55">
        <v>1</v>
      </c>
      <c r="W88" s="34"/>
      <c r="X88" s="40">
        <f t="shared" si="10"/>
        <v>0</v>
      </c>
      <c r="Y88" s="40">
        <f t="shared" si="16"/>
        <v>0</v>
      </c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56">
        <f t="shared" si="19"/>
        <v>0</v>
      </c>
      <c r="AO88" s="34"/>
      <c r="AP88" s="41">
        <f t="shared" si="20"/>
        <v>0</v>
      </c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57"/>
      <c r="BD88" s="34" t="s">
        <v>86</v>
      </c>
      <c r="BE88" s="34"/>
      <c r="BF88" s="34"/>
      <c r="BG88" s="37">
        <f t="shared" si="17"/>
        <v>0</v>
      </c>
      <c r="BH88" s="34"/>
      <c r="BI88" s="41">
        <f t="shared" si="18"/>
        <v>0</v>
      </c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</row>
    <row r="89" spans="1:75" x14ac:dyDescent="0.15">
      <c r="A89" s="34">
        <v>87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 t="e">
        <f>VLOOKUP(L89,'[1]償却率（定額法）'!$B$6:$C$104,2)</f>
        <v>#N/A</v>
      </c>
      <c r="N89" s="54"/>
      <c r="O89" s="54"/>
      <c r="P89" s="36">
        <f t="shared" si="11"/>
        <v>0</v>
      </c>
      <c r="Q89" s="37">
        <f t="shared" si="12"/>
        <v>1900</v>
      </c>
      <c r="R89" s="37">
        <f t="shared" si="13"/>
        <v>1</v>
      </c>
      <c r="S89" s="37">
        <f t="shared" si="14"/>
        <v>0</v>
      </c>
      <c r="T89" s="34" t="str">
        <f t="shared" si="15"/>
        <v/>
      </c>
      <c r="U89" s="38"/>
      <c r="V89" s="55">
        <v>1</v>
      </c>
      <c r="W89" s="34"/>
      <c r="X89" s="40">
        <f t="shared" si="10"/>
        <v>0</v>
      </c>
      <c r="Y89" s="40">
        <f t="shared" si="16"/>
        <v>0</v>
      </c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56">
        <f t="shared" si="19"/>
        <v>0</v>
      </c>
      <c r="AO89" s="34"/>
      <c r="AP89" s="41">
        <f t="shared" si="20"/>
        <v>0</v>
      </c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57"/>
      <c r="BD89" s="34" t="s">
        <v>86</v>
      </c>
      <c r="BE89" s="34"/>
      <c r="BF89" s="34"/>
      <c r="BG89" s="37">
        <f t="shared" si="17"/>
        <v>0</v>
      </c>
      <c r="BH89" s="34"/>
      <c r="BI89" s="41">
        <f t="shared" si="18"/>
        <v>0</v>
      </c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</row>
    <row r="90" spans="1:75" x14ac:dyDescent="0.15">
      <c r="A90" s="34">
        <v>88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 t="e">
        <f>VLOOKUP(L90,'[1]償却率（定額法）'!$B$6:$C$104,2)</f>
        <v>#N/A</v>
      </c>
      <c r="N90" s="54"/>
      <c r="O90" s="54"/>
      <c r="P90" s="36">
        <f t="shared" si="11"/>
        <v>0</v>
      </c>
      <c r="Q90" s="37">
        <f t="shared" si="12"/>
        <v>1900</v>
      </c>
      <c r="R90" s="37">
        <f t="shared" si="13"/>
        <v>1</v>
      </c>
      <c r="S90" s="37">
        <f t="shared" si="14"/>
        <v>0</v>
      </c>
      <c r="T90" s="34" t="str">
        <f t="shared" si="15"/>
        <v/>
      </c>
      <c r="U90" s="38"/>
      <c r="V90" s="55">
        <v>1</v>
      </c>
      <c r="W90" s="34"/>
      <c r="X90" s="40">
        <f t="shared" si="10"/>
        <v>0</v>
      </c>
      <c r="Y90" s="40">
        <f t="shared" si="16"/>
        <v>0</v>
      </c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56">
        <f t="shared" si="19"/>
        <v>0</v>
      </c>
      <c r="AO90" s="34"/>
      <c r="AP90" s="41">
        <f t="shared" si="20"/>
        <v>0</v>
      </c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57"/>
      <c r="BD90" s="34" t="s">
        <v>86</v>
      </c>
      <c r="BE90" s="34"/>
      <c r="BF90" s="34"/>
      <c r="BG90" s="37">
        <f t="shared" si="17"/>
        <v>0</v>
      </c>
      <c r="BH90" s="34"/>
      <c r="BI90" s="41">
        <f t="shared" si="18"/>
        <v>0</v>
      </c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</row>
    <row r="91" spans="1:75" x14ac:dyDescent="0.15">
      <c r="A91" s="34">
        <v>89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 t="e">
        <f>VLOOKUP(L91,'[1]償却率（定額法）'!$B$6:$C$104,2)</f>
        <v>#N/A</v>
      </c>
      <c r="N91" s="54"/>
      <c r="O91" s="54"/>
      <c r="P91" s="36">
        <f t="shared" si="11"/>
        <v>0</v>
      </c>
      <c r="Q91" s="37">
        <f t="shared" si="12"/>
        <v>1900</v>
      </c>
      <c r="R91" s="37">
        <f t="shared" si="13"/>
        <v>1</v>
      </c>
      <c r="S91" s="37">
        <f t="shared" si="14"/>
        <v>0</v>
      </c>
      <c r="T91" s="34" t="str">
        <f t="shared" si="15"/>
        <v/>
      </c>
      <c r="U91" s="38"/>
      <c r="V91" s="55">
        <v>1</v>
      </c>
      <c r="W91" s="34"/>
      <c r="X91" s="40">
        <f t="shared" si="10"/>
        <v>0</v>
      </c>
      <c r="Y91" s="40">
        <f t="shared" si="16"/>
        <v>0</v>
      </c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56">
        <f t="shared" si="19"/>
        <v>0</v>
      </c>
      <c r="AO91" s="34"/>
      <c r="AP91" s="41">
        <f t="shared" si="20"/>
        <v>0</v>
      </c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57"/>
      <c r="BD91" s="34" t="s">
        <v>86</v>
      </c>
      <c r="BE91" s="34"/>
      <c r="BF91" s="34"/>
      <c r="BG91" s="37">
        <f t="shared" si="17"/>
        <v>0</v>
      </c>
      <c r="BH91" s="34"/>
      <c r="BI91" s="41">
        <f t="shared" si="18"/>
        <v>0</v>
      </c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</row>
    <row r="92" spans="1:75" x14ac:dyDescent="0.15">
      <c r="A92" s="34">
        <v>90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 t="e">
        <f>VLOOKUP(L92,'[1]償却率（定額法）'!$B$6:$C$104,2)</f>
        <v>#N/A</v>
      </c>
      <c r="N92" s="54"/>
      <c r="O92" s="54"/>
      <c r="P92" s="36">
        <f t="shared" si="11"/>
        <v>0</v>
      </c>
      <c r="Q92" s="37">
        <f t="shared" si="12"/>
        <v>1900</v>
      </c>
      <c r="R92" s="37">
        <f t="shared" si="13"/>
        <v>1</v>
      </c>
      <c r="S92" s="37">
        <f t="shared" si="14"/>
        <v>0</v>
      </c>
      <c r="T92" s="34" t="str">
        <f t="shared" si="15"/>
        <v/>
      </c>
      <c r="U92" s="38"/>
      <c r="V92" s="55">
        <v>1</v>
      </c>
      <c r="W92" s="34"/>
      <c r="X92" s="40">
        <f t="shared" si="10"/>
        <v>0</v>
      </c>
      <c r="Y92" s="40">
        <f t="shared" si="16"/>
        <v>0</v>
      </c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56">
        <f t="shared" si="19"/>
        <v>0</v>
      </c>
      <c r="AO92" s="34"/>
      <c r="AP92" s="41">
        <f t="shared" si="20"/>
        <v>0</v>
      </c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57"/>
      <c r="BD92" s="34" t="s">
        <v>86</v>
      </c>
      <c r="BE92" s="34"/>
      <c r="BF92" s="34"/>
      <c r="BG92" s="37">
        <f t="shared" si="17"/>
        <v>0</v>
      </c>
      <c r="BH92" s="34"/>
      <c r="BI92" s="41">
        <f t="shared" si="18"/>
        <v>0</v>
      </c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</row>
    <row r="93" spans="1:75" x14ac:dyDescent="0.15">
      <c r="A93" s="34">
        <v>91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 t="e">
        <f>VLOOKUP(L93,'[1]償却率（定額法）'!$B$6:$C$104,2)</f>
        <v>#N/A</v>
      </c>
      <c r="N93" s="54"/>
      <c r="O93" s="54"/>
      <c r="P93" s="36">
        <f t="shared" si="11"/>
        <v>0</v>
      </c>
      <c r="Q93" s="37">
        <f t="shared" si="12"/>
        <v>1900</v>
      </c>
      <c r="R93" s="37">
        <f t="shared" si="13"/>
        <v>1</v>
      </c>
      <c r="S93" s="37">
        <f t="shared" si="14"/>
        <v>0</v>
      </c>
      <c r="T93" s="34" t="str">
        <f t="shared" si="15"/>
        <v/>
      </c>
      <c r="U93" s="38"/>
      <c r="V93" s="55">
        <v>1</v>
      </c>
      <c r="W93" s="34"/>
      <c r="X93" s="40">
        <f t="shared" si="10"/>
        <v>0</v>
      </c>
      <c r="Y93" s="40">
        <f t="shared" si="16"/>
        <v>0</v>
      </c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56">
        <f t="shared" si="19"/>
        <v>0</v>
      </c>
      <c r="AO93" s="34"/>
      <c r="AP93" s="41">
        <f t="shared" si="20"/>
        <v>0</v>
      </c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57"/>
      <c r="BD93" s="34" t="s">
        <v>86</v>
      </c>
      <c r="BE93" s="34"/>
      <c r="BF93" s="34"/>
      <c r="BG93" s="37">
        <f t="shared" si="17"/>
        <v>0</v>
      </c>
      <c r="BH93" s="34"/>
      <c r="BI93" s="41">
        <f t="shared" si="18"/>
        <v>0</v>
      </c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</row>
    <row r="94" spans="1:75" x14ac:dyDescent="0.15">
      <c r="A94" s="34">
        <v>92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 t="e">
        <f>VLOOKUP(L94,'[1]償却率（定額法）'!$B$6:$C$104,2)</f>
        <v>#N/A</v>
      </c>
      <c r="N94" s="54"/>
      <c r="O94" s="54"/>
      <c r="P94" s="36">
        <f t="shared" si="11"/>
        <v>0</v>
      </c>
      <c r="Q94" s="37">
        <f t="shared" si="12"/>
        <v>1900</v>
      </c>
      <c r="R94" s="37">
        <f t="shared" si="13"/>
        <v>1</v>
      </c>
      <c r="S94" s="37">
        <f t="shared" si="14"/>
        <v>0</v>
      </c>
      <c r="T94" s="34" t="str">
        <f t="shared" si="15"/>
        <v/>
      </c>
      <c r="U94" s="38"/>
      <c r="V94" s="55">
        <v>1</v>
      </c>
      <c r="W94" s="34"/>
      <c r="X94" s="40">
        <f t="shared" si="10"/>
        <v>0</v>
      </c>
      <c r="Y94" s="40">
        <f t="shared" si="16"/>
        <v>0</v>
      </c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56">
        <f t="shared" si="19"/>
        <v>0</v>
      </c>
      <c r="AO94" s="34"/>
      <c r="AP94" s="41">
        <f t="shared" si="20"/>
        <v>0</v>
      </c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57"/>
      <c r="BD94" s="34" t="s">
        <v>86</v>
      </c>
      <c r="BE94" s="34"/>
      <c r="BF94" s="34"/>
      <c r="BG94" s="37">
        <f t="shared" si="17"/>
        <v>0</v>
      </c>
      <c r="BH94" s="34"/>
      <c r="BI94" s="41">
        <f t="shared" si="18"/>
        <v>0</v>
      </c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</row>
    <row r="95" spans="1:75" x14ac:dyDescent="0.15">
      <c r="A95" s="34">
        <v>93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 t="e">
        <f>VLOOKUP(L95,'[1]償却率（定額法）'!$B$6:$C$104,2)</f>
        <v>#N/A</v>
      </c>
      <c r="N95" s="54"/>
      <c r="O95" s="54"/>
      <c r="P95" s="36">
        <f t="shared" si="11"/>
        <v>0</v>
      </c>
      <c r="Q95" s="37">
        <f t="shared" si="12"/>
        <v>1900</v>
      </c>
      <c r="R95" s="37">
        <f t="shared" si="13"/>
        <v>1</v>
      </c>
      <c r="S95" s="37">
        <f t="shared" si="14"/>
        <v>0</v>
      </c>
      <c r="T95" s="34" t="str">
        <f t="shared" si="15"/>
        <v/>
      </c>
      <c r="U95" s="38"/>
      <c r="V95" s="55">
        <v>1</v>
      </c>
      <c r="W95" s="34"/>
      <c r="X95" s="40">
        <f t="shared" si="10"/>
        <v>0</v>
      </c>
      <c r="Y95" s="40">
        <f t="shared" si="16"/>
        <v>0</v>
      </c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56">
        <f t="shared" si="19"/>
        <v>0</v>
      </c>
      <c r="AO95" s="34"/>
      <c r="AP95" s="41">
        <f t="shared" si="20"/>
        <v>0</v>
      </c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57"/>
      <c r="BD95" s="34" t="s">
        <v>86</v>
      </c>
      <c r="BE95" s="34"/>
      <c r="BF95" s="34"/>
      <c r="BG95" s="37">
        <f t="shared" si="17"/>
        <v>0</v>
      </c>
      <c r="BH95" s="34"/>
      <c r="BI95" s="41">
        <f t="shared" si="18"/>
        <v>0</v>
      </c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</row>
    <row r="96" spans="1:75" x14ac:dyDescent="0.15">
      <c r="A96" s="34">
        <v>94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 t="e">
        <f>VLOOKUP(L96,'[1]償却率（定額法）'!$B$6:$C$104,2)</f>
        <v>#N/A</v>
      </c>
      <c r="N96" s="54"/>
      <c r="O96" s="54"/>
      <c r="P96" s="36">
        <f t="shared" si="11"/>
        <v>0</v>
      </c>
      <c r="Q96" s="37">
        <f t="shared" si="12"/>
        <v>1900</v>
      </c>
      <c r="R96" s="37">
        <f t="shared" si="13"/>
        <v>1</v>
      </c>
      <c r="S96" s="37">
        <f t="shared" si="14"/>
        <v>0</v>
      </c>
      <c r="T96" s="34" t="str">
        <f t="shared" si="15"/>
        <v/>
      </c>
      <c r="U96" s="38"/>
      <c r="V96" s="55">
        <v>1</v>
      </c>
      <c r="W96" s="34"/>
      <c r="X96" s="40">
        <f t="shared" si="10"/>
        <v>0</v>
      </c>
      <c r="Y96" s="40">
        <f t="shared" si="16"/>
        <v>0</v>
      </c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56">
        <f t="shared" si="19"/>
        <v>0</v>
      </c>
      <c r="AO96" s="34"/>
      <c r="AP96" s="41">
        <f t="shared" si="20"/>
        <v>0</v>
      </c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57"/>
      <c r="BD96" s="34" t="s">
        <v>86</v>
      </c>
      <c r="BE96" s="34"/>
      <c r="BF96" s="34"/>
      <c r="BG96" s="37">
        <f t="shared" si="17"/>
        <v>0</v>
      </c>
      <c r="BH96" s="34"/>
      <c r="BI96" s="41">
        <f t="shared" si="18"/>
        <v>0</v>
      </c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</row>
    <row r="97" spans="1:75" x14ac:dyDescent="0.15">
      <c r="A97" s="34">
        <v>95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 t="e">
        <f>VLOOKUP(L97,'[1]償却率（定額法）'!$B$6:$C$104,2)</f>
        <v>#N/A</v>
      </c>
      <c r="N97" s="54"/>
      <c r="O97" s="54"/>
      <c r="P97" s="36">
        <f t="shared" si="11"/>
        <v>0</v>
      </c>
      <c r="Q97" s="37">
        <f t="shared" si="12"/>
        <v>1900</v>
      </c>
      <c r="R97" s="37">
        <f t="shared" si="13"/>
        <v>1</v>
      </c>
      <c r="S97" s="37">
        <f t="shared" si="14"/>
        <v>0</v>
      </c>
      <c r="T97" s="34" t="str">
        <f t="shared" si="15"/>
        <v/>
      </c>
      <c r="U97" s="38"/>
      <c r="V97" s="55">
        <v>1</v>
      </c>
      <c r="W97" s="34"/>
      <c r="X97" s="40">
        <f t="shared" si="10"/>
        <v>0</v>
      </c>
      <c r="Y97" s="40">
        <f t="shared" si="16"/>
        <v>0</v>
      </c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56">
        <f t="shared" si="19"/>
        <v>0</v>
      </c>
      <c r="AO97" s="34"/>
      <c r="AP97" s="41">
        <f t="shared" si="20"/>
        <v>0</v>
      </c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57"/>
      <c r="BD97" s="34" t="s">
        <v>86</v>
      </c>
      <c r="BE97" s="34"/>
      <c r="BF97" s="34"/>
      <c r="BG97" s="37">
        <f t="shared" si="17"/>
        <v>0</v>
      </c>
      <c r="BH97" s="34"/>
      <c r="BI97" s="41">
        <f t="shared" si="18"/>
        <v>0</v>
      </c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</row>
    <row r="98" spans="1:75" x14ac:dyDescent="0.15">
      <c r="A98" s="34">
        <v>96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 t="e">
        <f>VLOOKUP(L98,'[1]償却率（定額法）'!$B$6:$C$104,2)</f>
        <v>#N/A</v>
      </c>
      <c r="N98" s="54"/>
      <c r="O98" s="54"/>
      <c r="P98" s="36">
        <f t="shared" si="11"/>
        <v>0</v>
      </c>
      <c r="Q98" s="37">
        <f t="shared" si="12"/>
        <v>1900</v>
      </c>
      <c r="R98" s="37">
        <f t="shared" si="13"/>
        <v>1</v>
      </c>
      <c r="S98" s="37">
        <f t="shared" si="14"/>
        <v>0</v>
      </c>
      <c r="T98" s="34" t="str">
        <f t="shared" si="15"/>
        <v/>
      </c>
      <c r="U98" s="38"/>
      <c r="V98" s="55">
        <v>1</v>
      </c>
      <c r="W98" s="34"/>
      <c r="X98" s="40">
        <f t="shared" ref="X98:X161" si="21">IF(BG98=0,0,IF(BG98&gt;L98,U98-1,ROUND((U98*M98)*(BG98-1),0)))</f>
        <v>0</v>
      </c>
      <c r="Y98" s="40">
        <f t="shared" si="16"/>
        <v>0</v>
      </c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56">
        <f t="shared" si="19"/>
        <v>0</v>
      </c>
      <c r="AO98" s="34"/>
      <c r="AP98" s="41">
        <f t="shared" si="20"/>
        <v>0</v>
      </c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57"/>
      <c r="BD98" s="34" t="s">
        <v>86</v>
      </c>
      <c r="BE98" s="34"/>
      <c r="BF98" s="34"/>
      <c r="BG98" s="37">
        <f t="shared" si="17"/>
        <v>0</v>
      </c>
      <c r="BH98" s="34"/>
      <c r="BI98" s="41">
        <f t="shared" si="18"/>
        <v>0</v>
      </c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</row>
    <row r="99" spans="1:75" x14ac:dyDescent="0.15">
      <c r="A99" s="34">
        <v>97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 t="e">
        <f>VLOOKUP(L99,'[1]償却率（定額法）'!$B$6:$C$104,2)</f>
        <v>#N/A</v>
      </c>
      <c r="N99" s="54"/>
      <c r="O99" s="54"/>
      <c r="P99" s="36">
        <f t="shared" si="11"/>
        <v>0</v>
      </c>
      <c r="Q99" s="37">
        <f t="shared" si="12"/>
        <v>1900</v>
      </c>
      <c r="R99" s="37">
        <f t="shared" si="13"/>
        <v>1</v>
      </c>
      <c r="S99" s="37">
        <f t="shared" si="14"/>
        <v>0</v>
      </c>
      <c r="T99" s="34" t="str">
        <f t="shared" si="15"/>
        <v/>
      </c>
      <c r="U99" s="38"/>
      <c r="V99" s="55">
        <v>1</v>
      </c>
      <c r="W99" s="34"/>
      <c r="X99" s="40">
        <f t="shared" si="21"/>
        <v>0</v>
      </c>
      <c r="Y99" s="40">
        <f t="shared" si="16"/>
        <v>0</v>
      </c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56">
        <f t="shared" si="19"/>
        <v>0</v>
      </c>
      <c r="AO99" s="34"/>
      <c r="AP99" s="41">
        <f t="shared" si="20"/>
        <v>0</v>
      </c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57"/>
      <c r="BD99" s="34" t="s">
        <v>86</v>
      </c>
      <c r="BE99" s="34"/>
      <c r="BF99" s="34"/>
      <c r="BG99" s="37">
        <f t="shared" si="17"/>
        <v>0</v>
      </c>
      <c r="BH99" s="34"/>
      <c r="BI99" s="41">
        <f t="shared" si="18"/>
        <v>0</v>
      </c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</row>
    <row r="100" spans="1:75" x14ac:dyDescent="0.15">
      <c r="A100" s="34">
        <v>98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 t="e">
        <f>VLOOKUP(L100,'[1]償却率（定額法）'!$B$6:$C$104,2)</f>
        <v>#N/A</v>
      </c>
      <c r="N100" s="54"/>
      <c r="O100" s="54"/>
      <c r="P100" s="36">
        <f t="shared" si="11"/>
        <v>0</v>
      </c>
      <c r="Q100" s="37">
        <f t="shared" si="12"/>
        <v>1900</v>
      </c>
      <c r="R100" s="37">
        <f t="shared" si="13"/>
        <v>1</v>
      </c>
      <c r="S100" s="37">
        <f t="shared" si="14"/>
        <v>0</v>
      </c>
      <c r="T100" s="34" t="str">
        <f t="shared" si="15"/>
        <v/>
      </c>
      <c r="U100" s="38"/>
      <c r="V100" s="55">
        <v>1</v>
      </c>
      <c r="W100" s="34"/>
      <c r="X100" s="40">
        <f t="shared" si="21"/>
        <v>0</v>
      </c>
      <c r="Y100" s="40">
        <f t="shared" si="16"/>
        <v>0</v>
      </c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56">
        <f t="shared" si="19"/>
        <v>0</v>
      </c>
      <c r="AO100" s="34"/>
      <c r="AP100" s="41">
        <f t="shared" si="20"/>
        <v>0</v>
      </c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57"/>
      <c r="BD100" s="34" t="s">
        <v>86</v>
      </c>
      <c r="BE100" s="34"/>
      <c r="BF100" s="34"/>
      <c r="BG100" s="37">
        <f t="shared" si="17"/>
        <v>0</v>
      </c>
      <c r="BH100" s="34"/>
      <c r="BI100" s="41">
        <f t="shared" si="18"/>
        <v>0</v>
      </c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</row>
    <row r="101" spans="1:75" x14ac:dyDescent="0.15">
      <c r="A101" s="34">
        <v>99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 t="e">
        <f>VLOOKUP(L101,'[1]償却率（定額法）'!$B$6:$C$104,2)</f>
        <v>#N/A</v>
      </c>
      <c r="N101" s="54"/>
      <c r="O101" s="54"/>
      <c r="P101" s="36">
        <f t="shared" si="11"/>
        <v>0</v>
      </c>
      <c r="Q101" s="37">
        <f t="shared" si="12"/>
        <v>1900</v>
      </c>
      <c r="R101" s="37">
        <f t="shared" si="13"/>
        <v>1</v>
      </c>
      <c r="S101" s="37">
        <f t="shared" si="14"/>
        <v>0</v>
      </c>
      <c r="T101" s="34" t="str">
        <f t="shared" si="15"/>
        <v/>
      </c>
      <c r="U101" s="38"/>
      <c r="V101" s="55">
        <v>1</v>
      </c>
      <c r="W101" s="34"/>
      <c r="X101" s="40">
        <f t="shared" si="21"/>
        <v>0</v>
      </c>
      <c r="Y101" s="40">
        <f t="shared" si="16"/>
        <v>0</v>
      </c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56">
        <f t="shared" si="19"/>
        <v>0</v>
      </c>
      <c r="AO101" s="34"/>
      <c r="AP101" s="41">
        <f t="shared" si="20"/>
        <v>0</v>
      </c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57"/>
      <c r="BD101" s="34" t="s">
        <v>86</v>
      </c>
      <c r="BE101" s="34"/>
      <c r="BF101" s="34"/>
      <c r="BG101" s="37">
        <f t="shared" si="17"/>
        <v>0</v>
      </c>
      <c r="BH101" s="34"/>
      <c r="BI101" s="41">
        <f t="shared" si="18"/>
        <v>0</v>
      </c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</row>
    <row r="102" spans="1:75" x14ac:dyDescent="0.15">
      <c r="A102" s="34">
        <v>100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 t="e">
        <f>VLOOKUP(L102,'[1]償却率（定額法）'!$B$6:$C$104,2)</f>
        <v>#N/A</v>
      </c>
      <c r="N102" s="54"/>
      <c r="O102" s="54"/>
      <c r="P102" s="36">
        <f t="shared" si="11"/>
        <v>0</v>
      </c>
      <c r="Q102" s="37">
        <f t="shared" si="12"/>
        <v>1900</v>
      </c>
      <c r="R102" s="37">
        <f t="shared" si="13"/>
        <v>1</v>
      </c>
      <c r="S102" s="37">
        <f t="shared" si="14"/>
        <v>0</v>
      </c>
      <c r="T102" s="34" t="str">
        <f t="shared" si="15"/>
        <v/>
      </c>
      <c r="U102" s="38"/>
      <c r="V102" s="55">
        <v>1</v>
      </c>
      <c r="W102" s="34"/>
      <c r="X102" s="40">
        <f t="shared" si="21"/>
        <v>0</v>
      </c>
      <c r="Y102" s="40">
        <f t="shared" si="16"/>
        <v>0</v>
      </c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56">
        <f t="shared" si="19"/>
        <v>0</v>
      </c>
      <c r="AO102" s="34"/>
      <c r="AP102" s="41">
        <f t="shared" si="20"/>
        <v>0</v>
      </c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57"/>
      <c r="BD102" s="34" t="s">
        <v>86</v>
      </c>
      <c r="BE102" s="34"/>
      <c r="BF102" s="34"/>
      <c r="BG102" s="37">
        <f t="shared" si="17"/>
        <v>0</v>
      </c>
      <c r="BH102" s="34"/>
      <c r="BI102" s="41">
        <f t="shared" si="18"/>
        <v>0</v>
      </c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</row>
    <row r="103" spans="1:75" x14ac:dyDescent="0.15">
      <c r="A103" s="34">
        <v>101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 t="e">
        <f>VLOOKUP(L103,'[1]償却率（定額法）'!$B$6:$C$104,2)</f>
        <v>#N/A</v>
      </c>
      <c r="N103" s="54"/>
      <c r="O103" s="54"/>
      <c r="P103" s="36">
        <f t="shared" si="11"/>
        <v>0</v>
      </c>
      <c r="Q103" s="37">
        <f t="shared" si="12"/>
        <v>1900</v>
      </c>
      <c r="R103" s="37">
        <f t="shared" si="13"/>
        <v>1</v>
      </c>
      <c r="S103" s="37">
        <f t="shared" si="14"/>
        <v>0</v>
      </c>
      <c r="T103" s="34" t="str">
        <f t="shared" si="15"/>
        <v/>
      </c>
      <c r="U103" s="38"/>
      <c r="V103" s="55">
        <v>1</v>
      </c>
      <c r="W103" s="34"/>
      <c r="X103" s="40">
        <f t="shared" si="21"/>
        <v>0</v>
      </c>
      <c r="Y103" s="40">
        <f t="shared" si="16"/>
        <v>0</v>
      </c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56">
        <f t="shared" si="19"/>
        <v>0</v>
      </c>
      <c r="AO103" s="34"/>
      <c r="AP103" s="41">
        <f t="shared" si="20"/>
        <v>0</v>
      </c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57"/>
      <c r="BD103" s="34" t="s">
        <v>86</v>
      </c>
      <c r="BE103" s="34"/>
      <c r="BF103" s="34"/>
      <c r="BG103" s="37">
        <f t="shared" si="17"/>
        <v>0</v>
      </c>
      <c r="BH103" s="34"/>
      <c r="BI103" s="41">
        <f t="shared" si="18"/>
        <v>0</v>
      </c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</row>
    <row r="104" spans="1:75" x14ac:dyDescent="0.15">
      <c r="A104" s="34">
        <v>102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 t="e">
        <f>VLOOKUP(L104,'[1]償却率（定額法）'!$B$6:$C$104,2)</f>
        <v>#N/A</v>
      </c>
      <c r="N104" s="54"/>
      <c r="O104" s="54"/>
      <c r="P104" s="36">
        <f t="shared" si="11"/>
        <v>0</v>
      </c>
      <c r="Q104" s="37">
        <f t="shared" si="12"/>
        <v>1900</v>
      </c>
      <c r="R104" s="37">
        <f t="shared" si="13"/>
        <v>1</v>
      </c>
      <c r="S104" s="37">
        <f t="shared" si="14"/>
        <v>0</v>
      </c>
      <c r="T104" s="34" t="str">
        <f t="shared" si="15"/>
        <v/>
      </c>
      <c r="U104" s="38"/>
      <c r="V104" s="55">
        <v>1</v>
      </c>
      <c r="W104" s="34"/>
      <c r="X104" s="40">
        <f t="shared" si="21"/>
        <v>0</v>
      </c>
      <c r="Y104" s="40">
        <f t="shared" si="16"/>
        <v>0</v>
      </c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56">
        <f t="shared" si="19"/>
        <v>0</v>
      </c>
      <c r="AO104" s="34"/>
      <c r="AP104" s="41">
        <f t="shared" si="20"/>
        <v>0</v>
      </c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57"/>
      <c r="BD104" s="34" t="s">
        <v>86</v>
      </c>
      <c r="BE104" s="34"/>
      <c r="BF104" s="34"/>
      <c r="BG104" s="37">
        <f t="shared" si="17"/>
        <v>0</v>
      </c>
      <c r="BH104" s="34"/>
      <c r="BI104" s="41">
        <f t="shared" si="18"/>
        <v>0</v>
      </c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</row>
    <row r="105" spans="1:75" x14ac:dyDescent="0.15">
      <c r="A105" s="34">
        <v>103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 t="e">
        <f>VLOOKUP(L105,'[1]償却率（定額法）'!$B$6:$C$104,2)</f>
        <v>#N/A</v>
      </c>
      <c r="N105" s="54"/>
      <c r="O105" s="54"/>
      <c r="P105" s="36">
        <f t="shared" si="11"/>
        <v>0</v>
      </c>
      <c r="Q105" s="37">
        <f t="shared" si="12"/>
        <v>1900</v>
      </c>
      <c r="R105" s="37">
        <f t="shared" si="13"/>
        <v>1</v>
      </c>
      <c r="S105" s="37">
        <f t="shared" si="14"/>
        <v>0</v>
      </c>
      <c r="T105" s="34" t="str">
        <f t="shared" si="15"/>
        <v/>
      </c>
      <c r="U105" s="38"/>
      <c r="V105" s="55">
        <v>1</v>
      </c>
      <c r="W105" s="34"/>
      <c r="X105" s="40">
        <f t="shared" si="21"/>
        <v>0</v>
      </c>
      <c r="Y105" s="40">
        <f t="shared" si="16"/>
        <v>0</v>
      </c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56">
        <f t="shared" si="19"/>
        <v>0</v>
      </c>
      <c r="AO105" s="34"/>
      <c r="AP105" s="41">
        <f t="shared" si="20"/>
        <v>0</v>
      </c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57"/>
      <c r="BD105" s="34" t="s">
        <v>86</v>
      </c>
      <c r="BE105" s="34"/>
      <c r="BF105" s="34"/>
      <c r="BG105" s="37">
        <f t="shared" si="17"/>
        <v>0</v>
      </c>
      <c r="BH105" s="34"/>
      <c r="BI105" s="41">
        <f t="shared" si="18"/>
        <v>0</v>
      </c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</row>
    <row r="106" spans="1:75" x14ac:dyDescent="0.15">
      <c r="A106" s="34">
        <v>104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 t="e">
        <f>VLOOKUP(L106,'[1]償却率（定額法）'!$B$6:$C$104,2)</f>
        <v>#N/A</v>
      </c>
      <c r="N106" s="54"/>
      <c r="O106" s="54"/>
      <c r="P106" s="36">
        <f t="shared" si="11"/>
        <v>0</v>
      </c>
      <c r="Q106" s="37">
        <f t="shared" si="12"/>
        <v>1900</v>
      </c>
      <c r="R106" s="37">
        <f t="shared" si="13"/>
        <v>1</v>
      </c>
      <c r="S106" s="37">
        <f t="shared" si="14"/>
        <v>0</v>
      </c>
      <c r="T106" s="34" t="str">
        <f t="shared" si="15"/>
        <v/>
      </c>
      <c r="U106" s="38"/>
      <c r="V106" s="55">
        <v>1</v>
      </c>
      <c r="W106" s="34"/>
      <c r="X106" s="40">
        <f t="shared" si="21"/>
        <v>0</v>
      </c>
      <c r="Y106" s="40">
        <f t="shared" si="16"/>
        <v>0</v>
      </c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56">
        <f t="shared" si="19"/>
        <v>0</v>
      </c>
      <c r="AO106" s="34"/>
      <c r="AP106" s="41">
        <f t="shared" si="20"/>
        <v>0</v>
      </c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57"/>
      <c r="BD106" s="34" t="s">
        <v>86</v>
      </c>
      <c r="BE106" s="34"/>
      <c r="BF106" s="34"/>
      <c r="BG106" s="37">
        <f t="shared" si="17"/>
        <v>0</v>
      </c>
      <c r="BH106" s="34"/>
      <c r="BI106" s="41">
        <f t="shared" si="18"/>
        <v>0</v>
      </c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</row>
    <row r="107" spans="1:75" x14ac:dyDescent="0.15">
      <c r="A107" s="34">
        <v>105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 t="e">
        <f>VLOOKUP(L107,'[1]償却率（定額法）'!$B$6:$C$104,2)</f>
        <v>#N/A</v>
      </c>
      <c r="N107" s="54"/>
      <c r="O107" s="54"/>
      <c r="P107" s="36">
        <f t="shared" si="11"/>
        <v>0</v>
      </c>
      <c r="Q107" s="37">
        <f t="shared" si="12"/>
        <v>1900</v>
      </c>
      <c r="R107" s="37">
        <f t="shared" si="13"/>
        <v>1</v>
      </c>
      <c r="S107" s="37">
        <f t="shared" si="14"/>
        <v>0</v>
      </c>
      <c r="T107" s="34" t="str">
        <f t="shared" si="15"/>
        <v/>
      </c>
      <c r="U107" s="38"/>
      <c r="V107" s="55">
        <v>1</v>
      </c>
      <c r="W107" s="34"/>
      <c r="X107" s="40">
        <f t="shared" si="21"/>
        <v>0</v>
      </c>
      <c r="Y107" s="40">
        <f t="shared" si="16"/>
        <v>0</v>
      </c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56">
        <f t="shared" si="19"/>
        <v>0</v>
      </c>
      <c r="AO107" s="34"/>
      <c r="AP107" s="41">
        <f t="shared" si="20"/>
        <v>0</v>
      </c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57"/>
      <c r="BD107" s="34" t="s">
        <v>86</v>
      </c>
      <c r="BE107" s="34"/>
      <c r="BF107" s="34"/>
      <c r="BG107" s="37">
        <f t="shared" si="17"/>
        <v>0</v>
      </c>
      <c r="BH107" s="34"/>
      <c r="BI107" s="41">
        <f t="shared" si="18"/>
        <v>0</v>
      </c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</row>
    <row r="108" spans="1:75" x14ac:dyDescent="0.15">
      <c r="A108" s="34">
        <v>106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 t="e">
        <f>VLOOKUP(L108,'[1]償却率（定額法）'!$B$6:$C$104,2)</f>
        <v>#N/A</v>
      </c>
      <c r="N108" s="54"/>
      <c r="O108" s="54"/>
      <c r="P108" s="36">
        <f t="shared" si="11"/>
        <v>0</v>
      </c>
      <c r="Q108" s="37">
        <f t="shared" si="12"/>
        <v>1900</v>
      </c>
      <c r="R108" s="37">
        <f t="shared" si="13"/>
        <v>1</v>
      </c>
      <c r="S108" s="37">
        <f t="shared" si="14"/>
        <v>0</v>
      </c>
      <c r="T108" s="34" t="str">
        <f t="shared" si="15"/>
        <v/>
      </c>
      <c r="U108" s="38"/>
      <c r="V108" s="55">
        <v>1</v>
      </c>
      <c r="W108" s="34"/>
      <c r="X108" s="40">
        <f t="shared" si="21"/>
        <v>0</v>
      </c>
      <c r="Y108" s="40">
        <f t="shared" si="16"/>
        <v>0</v>
      </c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56">
        <f t="shared" si="19"/>
        <v>0</v>
      </c>
      <c r="AO108" s="34"/>
      <c r="AP108" s="41">
        <f t="shared" si="20"/>
        <v>0</v>
      </c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57"/>
      <c r="BD108" s="34" t="s">
        <v>86</v>
      </c>
      <c r="BE108" s="34"/>
      <c r="BF108" s="34"/>
      <c r="BG108" s="37">
        <f t="shared" si="17"/>
        <v>0</v>
      </c>
      <c r="BH108" s="34"/>
      <c r="BI108" s="41">
        <f t="shared" si="18"/>
        <v>0</v>
      </c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</row>
    <row r="109" spans="1:75" x14ac:dyDescent="0.15">
      <c r="A109" s="34">
        <v>107</v>
      </c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 t="e">
        <f>VLOOKUP(L109,'[1]償却率（定額法）'!$B$6:$C$104,2)</f>
        <v>#N/A</v>
      </c>
      <c r="N109" s="54"/>
      <c r="O109" s="54"/>
      <c r="P109" s="36">
        <f t="shared" si="11"/>
        <v>0</v>
      </c>
      <c r="Q109" s="37">
        <f t="shared" si="12"/>
        <v>1900</v>
      </c>
      <c r="R109" s="37">
        <f t="shared" si="13"/>
        <v>1</v>
      </c>
      <c r="S109" s="37">
        <f t="shared" si="14"/>
        <v>0</v>
      </c>
      <c r="T109" s="34" t="str">
        <f t="shared" si="15"/>
        <v/>
      </c>
      <c r="U109" s="38"/>
      <c r="V109" s="55">
        <v>1</v>
      </c>
      <c r="W109" s="34"/>
      <c r="X109" s="40">
        <f t="shared" si="21"/>
        <v>0</v>
      </c>
      <c r="Y109" s="40">
        <f t="shared" si="16"/>
        <v>0</v>
      </c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56">
        <f t="shared" si="19"/>
        <v>0</v>
      </c>
      <c r="AO109" s="34"/>
      <c r="AP109" s="41">
        <f t="shared" si="20"/>
        <v>0</v>
      </c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57"/>
      <c r="BD109" s="34" t="s">
        <v>86</v>
      </c>
      <c r="BE109" s="34"/>
      <c r="BF109" s="34"/>
      <c r="BG109" s="37">
        <f t="shared" si="17"/>
        <v>0</v>
      </c>
      <c r="BH109" s="34"/>
      <c r="BI109" s="41">
        <f t="shared" si="18"/>
        <v>0</v>
      </c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</row>
    <row r="110" spans="1:75" x14ac:dyDescent="0.15">
      <c r="A110" s="34">
        <v>108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 t="e">
        <f>VLOOKUP(L110,'[1]償却率（定額法）'!$B$6:$C$104,2)</f>
        <v>#N/A</v>
      </c>
      <c r="N110" s="54"/>
      <c r="O110" s="54"/>
      <c r="P110" s="36">
        <f t="shared" si="11"/>
        <v>0</v>
      </c>
      <c r="Q110" s="37">
        <f t="shared" si="12"/>
        <v>1900</v>
      </c>
      <c r="R110" s="37">
        <f t="shared" si="13"/>
        <v>1</v>
      </c>
      <c r="S110" s="37">
        <f t="shared" si="14"/>
        <v>0</v>
      </c>
      <c r="T110" s="34" t="str">
        <f t="shared" si="15"/>
        <v/>
      </c>
      <c r="U110" s="38"/>
      <c r="V110" s="55">
        <v>1</v>
      </c>
      <c r="W110" s="34"/>
      <c r="X110" s="40">
        <f t="shared" si="21"/>
        <v>0</v>
      </c>
      <c r="Y110" s="40">
        <f t="shared" si="16"/>
        <v>0</v>
      </c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56">
        <f t="shared" si="19"/>
        <v>0</v>
      </c>
      <c r="AO110" s="34"/>
      <c r="AP110" s="41">
        <f t="shared" si="20"/>
        <v>0</v>
      </c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57"/>
      <c r="BD110" s="34" t="s">
        <v>86</v>
      </c>
      <c r="BE110" s="34"/>
      <c r="BF110" s="34"/>
      <c r="BG110" s="37">
        <f t="shared" si="17"/>
        <v>0</v>
      </c>
      <c r="BH110" s="34"/>
      <c r="BI110" s="41">
        <f t="shared" si="18"/>
        <v>0</v>
      </c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</row>
    <row r="111" spans="1:75" x14ac:dyDescent="0.15">
      <c r="A111" s="34">
        <v>109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 t="e">
        <f>VLOOKUP(L111,'[1]償却率（定額法）'!$B$6:$C$104,2)</f>
        <v>#N/A</v>
      </c>
      <c r="N111" s="54"/>
      <c r="O111" s="54"/>
      <c r="P111" s="36">
        <f t="shared" si="11"/>
        <v>0</v>
      </c>
      <c r="Q111" s="37">
        <f t="shared" si="12"/>
        <v>1900</v>
      </c>
      <c r="R111" s="37">
        <f t="shared" si="13"/>
        <v>1</v>
      </c>
      <c r="S111" s="37">
        <f t="shared" si="14"/>
        <v>0</v>
      </c>
      <c r="T111" s="34" t="str">
        <f t="shared" si="15"/>
        <v/>
      </c>
      <c r="U111" s="38"/>
      <c r="V111" s="55">
        <v>1</v>
      </c>
      <c r="W111" s="34"/>
      <c r="X111" s="40">
        <f t="shared" si="21"/>
        <v>0</v>
      </c>
      <c r="Y111" s="40">
        <f t="shared" si="16"/>
        <v>0</v>
      </c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56">
        <f t="shared" si="19"/>
        <v>0</v>
      </c>
      <c r="AO111" s="34"/>
      <c r="AP111" s="41">
        <f t="shared" si="20"/>
        <v>0</v>
      </c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57"/>
      <c r="BD111" s="34" t="s">
        <v>86</v>
      </c>
      <c r="BE111" s="34"/>
      <c r="BF111" s="34"/>
      <c r="BG111" s="37">
        <f t="shared" si="17"/>
        <v>0</v>
      </c>
      <c r="BH111" s="34"/>
      <c r="BI111" s="41">
        <f t="shared" si="18"/>
        <v>0</v>
      </c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</row>
    <row r="112" spans="1:75" x14ac:dyDescent="0.15">
      <c r="A112" s="34">
        <v>110</v>
      </c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 t="e">
        <f>VLOOKUP(L112,'[1]償却率（定額法）'!$B$6:$C$104,2)</f>
        <v>#N/A</v>
      </c>
      <c r="N112" s="54"/>
      <c r="O112" s="54"/>
      <c r="P112" s="36">
        <f t="shared" si="11"/>
        <v>0</v>
      </c>
      <c r="Q112" s="37">
        <f t="shared" si="12"/>
        <v>1900</v>
      </c>
      <c r="R112" s="37">
        <f t="shared" si="13"/>
        <v>1</v>
      </c>
      <c r="S112" s="37">
        <f t="shared" si="14"/>
        <v>0</v>
      </c>
      <c r="T112" s="34" t="str">
        <f t="shared" si="15"/>
        <v/>
      </c>
      <c r="U112" s="38"/>
      <c r="V112" s="55">
        <v>1</v>
      </c>
      <c r="W112" s="34"/>
      <c r="X112" s="40">
        <f t="shared" si="21"/>
        <v>0</v>
      </c>
      <c r="Y112" s="40">
        <f t="shared" si="16"/>
        <v>0</v>
      </c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56">
        <f t="shared" si="19"/>
        <v>0</v>
      </c>
      <c r="AO112" s="34"/>
      <c r="AP112" s="41">
        <f t="shared" si="20"/>
        <v>0</v>
      </c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57"/>
      <c r="BD112" s="34" t="s">
        <v>86</v>
      </c>
      <c r="BE112" s="34"/>
      <c r="BF112" s="34"/>
      <c r="BG112" s="37">
        <f t="shared" si="17"/>
        <v>0</v>
      </c>
      <c r="BH112" s="34"/>
      <c r="BI112" s="41">
        <f t="shared" si="18"/>
        <v>0</v>
      </c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</row>
    <row r="113" spans="1:75" x14ac:dyDescent="0.15">
      <c r="A113" s="34">
        <v>111</v>
      </c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 t="e">
        <f>VLOOKUP(L113,'[1]償却率（定額法）'!$B$6:$C$104,2)</f>
        <v>#N/A</v>
      </c>
      <c r="N113" s="54"/>
      <c r="O113" s="54"/>
      <c r="P113" s="36">
        <f t="shared" si="11"/>
        <v>0</v>
      </c>
      <c r="Q113" s="37">
        <f t="shared" si="12"/>
        <v>1900</v>
      </c>
      <c r="R113" s="37">
        <f t="shared" si="13"/>
        <v>1</v>
      </c>
      <c r="S113" s="37">
        <f t="shared" si="14"/>
        <v>0</v>
      </c>
      <c r="T113" s="34" t="str">
        <f t="shared" si="15"/>
        <v/>
      </c>
      <c r="U113" s="38"/>
      <c r="V113" s="55">
        <v>1</v>
      </c>
      <c r="W113" s="34"/>
      <c r="X113" s="40">
        <f t="shared" si="21"/>
        <v>0</v>
      </c>
      <c r="Y113" s="40">
        <f t="shared" si="16"/>
        <v>0</v>
      </c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56">
        <f t="shared" si="19"/>
        <v>0</v>
      </c>
      <c r="AO113" s="34"/>
      <c r="AP113" s="41">
        <f t="shared" si="20"/>
        <v>0</v>
      </c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57"/>
      <c r="BD113" s="34" t="s">
        <v>86</v>
      </c>
      <c r="BE113" s="34"/>
      <c r="BF113" s="34"/>
      <c r="BG113" s="37">
        <f t="shared" si="17"/>
        <v>0</v>
      </c>
      <c r="BH113" s="34"/>
      <c r="BI113" s="41">
        <f t="shared" si="18"/>
        <v>0</v>
      </c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</row>
    <row r="114" spans="1:75" x14ac:dyDescent="0.15">
      <c r="A114" s="34">
        <v>112</v>
      </c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 t="e">
        <f>VLOOKUP(L114,'[1]償却率（定額法）'!$B$6:$C$104,2)</f>
        <v>#N/A</v>
      </c>
      <c r="N114" s="54"/>
      <c r="O114" s="54"/>
      <c r="P114" s="36">
        <f t="shared" si="11"/>
        <v>0</v>
      </c>
      <c r="Q114" s="37">
        <f t="shared" si="12"/>
        <v>1900</v>
      </c>
      <c r="R114" s="37">
        <f t="shared" si="13"/>
        <v>1</v>
      </c>
      <c r="S114" s="37">
        <f t="shared" si="14"/>
        <v>0</v>
      </c>
      <c r="T114" s="34" t="str">
        <f t="shared" si="15"/>
        <v/>
      </c>
      <c r="U114" s="38"/>
      <c r="V114" s="55">
        <v>1</v>
      </c>
      <c r="W114" s="34"/>
      <c r="X114" s="40">
        <f t="shared" si="21"/>
        <v>0</v>
      </c>
      <c r="Y114" s="40">
        <f t="shared" si="16"/>
        <v>0</v>
      </c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56">
        <f t="shared" si="19"/>
        <v>0</v>
      </c>
      <c r="AO114" s="34"/>
      <c r="AP114" s="41">
        <f t="shared" si="20"/>
        <v>0</v>
      </c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57"/>
      <c r="BD114" s="34" t="s">
        <v>86</v>
      </c>
      <c r="BE114" s="34"/>
      <c r="BF114" s="34"/>
      <c r="BG114" s="37">
        <f t="shared" si="17"/>
        <v>0</v>
      </c>
      <c r="BH114" s="34"/>
      <c r="BI114" s="41">
        <f t="shared" si="18"/>
        <v>0</v>
      </c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</row>
    <row r="115" spans="1:75" x14ac:dyDescent="0.15">
      <c r="A115" s="34">
        <v>113</v>
      </c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 t="e">
        <f>VLOOKUP(L115,'[1]償却率（定額法）'!$B$6:$C$104,2)</f>
        <v>#N/A</v>
      </c>
      <c r="N115" s="54"/>
      <c r="O115" s="54"/>
      <c r="P115" s="36">
        <f t="shared" si="11"/>
        <v>0</v>
      </c>
      <c r="Q115" s="37">
        <f t="shared" si="12"/>
        <v>1900</v>
      </c>
      <c r="R115" s="37">
        <f t="shared" si="13"/>
        <v>1</v>
      </c>
      <c r="S115" s="37">
        <f t="shared" si="14"/>
        <v>0</v>
      </c>
      <c r="T115" s="34" t="str">
        <f t="shared" si="15"/>
        <v/>
      </c>
      <c r="U115" s="38"/>
      <c r="V115" s="55">
        <v>1</v>
      </c>
      <c r="W115" s="34"/>
      <c r="X115" s="40">
        <f t="shared" si="21"/>
        <v>0</v>
      </c>
      <c r="Y115" s="40">
        <f t="shared" si="16"/>
        <v>0</v>
      </c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56">
        <f t="shared" si="19"/>
        <v>0</v>
      </c>
      <c r="AO115" s="34"/>
      <c r="AP115" s="41">
        <f t="shared" si="20"/>
        <v>0</v>
      </c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57"/>
      <c r="BD115" s="34" t="s">
        <v>86</v>
      </c>
      <c r="BE115" s="34"/>
      <c r="BF115" s="34"/>
      <c r="BG115" s="37">
        <f t="shared" si="17"/>
        <v>0</v>
      </c>
      <c r="BH115" s="34"/>
      <c r="BI115" s="41">
        <f t="shared" si="18"/>
        <v>0</v>
      </c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</row>
    <row r="116" spans="1:75" x14ac:dyDescent="0.15">
      <c r="A116" s="34">
        <v>114</v>
      </c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 t="e">
        <f>VLOOKUP(L116,'[1]償却率（定額法）'!$B$6:$C$104,2)</f>
        <v>#N/A</v>
      </c>
      <c r="N116" s="54"/>
      <c r="O116" s="54"/>
      <c r="P116" s="36">
        <f t="shared" si="11"/>
        <v>0</v>
      </c>
      <c r="Q116" s="37">
        <f t="shared" si="12"/>
        <v>1900</v>
      </c>
      <c r="R116" s="37">
        <f t="shared" si="13"/>
        <v>1</v>
      </c>
      <c r="S116" s="37">
        <f t="shared" si="14"/>
        <v>0</v>
      </c>
      <c r="T116" s="34" t="str">
        <f t="shared" si="15"/>
        <v/>
      </c>
      <c r="U116" s="38"/>
      <c r="V116" s="55">
        <v>1</v>
      </c>
      <c r="W116" s="34"/>
      <c r="X116" s="40">
        <f t="shared" si="21"/>
        <v>0</v>
      </c>
      <c r="Y116" s="40">
        <f t="shared" si="16"/>
        <v>0</v>
      </c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56">
        <f t="shared" si="19"/>
        <v>0</v>
      </c>
      <c r="AO116" s="34"/>
      <c r="AP116" s="41">
        <f t="shared" si="20"/>
        <v>0</v>
      </c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57"/>
      <c r="BD116" s="34" t="s">
        <v>86</v>
      </c>
      <c r="BE116" s="34"/>
      <c r="BF116" s="34"/>
      <c r="BG116" s="37">
        <f t="shared" si="17"/>
        <v>0</v>
      </c>
      <c r="BH116" s="34"/>
      <c r="BI116" s="41">
        <f t="shared" si="18"/>
        <v>0</v>
      </c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</row>
    <row r="117" spans="1:75" x14ac:dyDescent="0.15">
      <c r="A117" s="34">
        <v>115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 t="e">
        <f>VLOOKUP(L117,'[1]償却率（定額法）'!$B$6:$C$104,2)</f>
        <v>#N/A</v>
      </c>
      <c r="N117" s="54"/>
      <c r="O117" s="54"/>
      <c r="P117" s="36">
        <f t="shared" si="11"/>
        <v>0</v>
      </c>
      <c r="Q117" s="37">
        <f t="shared" si="12"/>
        <v>1900</v>
      </c>
      <c r="R117" s="37">
        <f t="shared" si="13"/>
        <v>1</v>
      </c>
      <c r="S117" s="37">
        <f t="shared" si="14"/>
        <v>0</v>
      </c>
      <c r="T117" s="34" t="str">
        <f t="shared" si="15"/>
        <v/>
      </c>
      <c r="U117" s="38"/>
      <c r="V117" s="55">
        <v>1</v>
      </c>
      <c r="W117" s="34"/>
      <c r="X117" s="40">
        <f t="shared" si="21"/>
        <v>0</v>
      </c>
      <c r="Y117" s="40">
        <f t="shared" si="16"/>
        <v>0</v>
      </c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56">
        <f t="shared" si="19"/>
        <v>0</v>
      </c>
      <c r="AO117" s="34"/>
      <c r="AP117" s="41">
        <f t="shared" si="20"/>
        <v>0</v>
      </c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57"/>
      <c r="BD117" s="34" t="s">
        <v>86</v>
      </c>
      <c r="BE117" s="34"/>
      <c r="BF117" s="34"/>
      <c r="BG117" s="37">
        <f t="shared" si="17"/>
        <v>0</v>
      </c>
      <c r="BH117" s="34"/>
      <c r="BI117" s="41">
        <f t="shared" si="18"/>
        <v>0</v>
      </c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</row>
    <row r="118" spans="1:75" x14ac:dyDescent="0.15">
      <c r="A118" s="34">
        <v>116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 t="e">
        <f>VLOOKUP(L118,'[1]償却率（定額法）'!$B$6:$C$104,2)</f>
        <v>#N/A</v>
      </c>
      <c r="N118" s="54"/>
      <c r="O118" s="54"/>
      <c r="P118" s="36">
        <f t="shared" si="11"/>
        <v>0</v>
      </c>
      <c r="Q118" s="37">
        <f t="shared" si="12"/>
        <v>1900</v>
      </c>
      <c r="R118" s="37">
        <f t="shared" si="13"/>
        <v>1</v>
      </c>
      <c r="S118" s="37">
        <f t="shared" si="14"/>
        <v>0</v>
      </c>
      <c r="T118" s="34" t="str">
        <f t="shared" si="15"/>
        <v/>
      </c>
      <c r="U118" s="38"/>
      <c r="V118" s="55">
        <v>1</v>
      </c>
      <c r="W118" s="34"/>
      <c r="X118" s="40">
        <f t="shared" si="21"/>
        <v>0</v>
      </c>
      <c r="Y118" s="40">
        <f t="shared" si="16"/>
        <v>0</v>
      </c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56">
        <f t="shared" si="19"/>
        <v>0</v>
      </c>
      <c r="AO118" s="34"/>
      <c r="AP118" s="41">
        <f t="shared" si="20"/>
        <v>0</v>
      </c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57"/>
      <c r="BD118" s="34" t="s">
        <v>86</v>
      </c>
      <c r="BE118" s="34"/>
      <c r="BF118" s="58"/>
      <c r="BG118" s="37">
        <f t="shared" si="17"/>
        <v>0</v>
      </c>
      <c r="BH118" s="34"/>
      <c r="BI118" s="41">
        <f t="shared" si="18"/>
        <v>0</v>
      </c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</row>
    <row r="119" spans="1:75" x14ac:dyDescent="0.15">
      <c r="A119" s="34">
        <v>117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 t="e">
        <f>VLOOKUP(L119,'[1]償却率（定額法）'!$B$6:$C$104,2)</f>
        <v>#N/A</v>
      </c>
      <c r="N119" s="54"/>
      <c r="O119" s="54"/>
      <c r="P119" s="36">
        <f t="shared" si="11"/>
        <v>0</v>
      </c>
      <c r="Q119" s="37">
        <f t="shared" si="12"/>
        <v>1900</v>
      </c>
      <c r="R119" s="37">
        <f t="shared" si="13"/>
        <v>1</v>
      </c>
      <c r="S119" s="37">
        <f t="shared" si="14"/>
        <v>0</v>
      </c>
      <c r="T119" s="34" t="str">
        <f t="shared" si="15"/>
        <v/>
      </c>
      <c r="U119" s="38"/>
      <c r="V119" s="55">
        <v>1</v>
      </c>
      <c r="W119" s="34"/>
      <c r="X119" s="40">
        <f t="shared" si="21"/>
        <v>0</v>
      </c>
      <c r="Y119" s="40">
        <f t="shared" si="16"/>
        <v>0</v>
      </c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56">
        <f t="shared" si="19"/>
        <v>0</v>
      </c>
      <c r="AO119" s="34"/>
      <c r="AP119" s="41">
        <f t="shared" si="20"/>
        <v>0</v>
      </c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57"/>
      <c r="BD119" s="34" t="s">
        <v>86</v>
      </c>
      <c r="BE119" s="34"/>
      <c r="BF119" s="58"/>
      <c r="BG119" s="37">
        <f t="shared" si="17"/>
        <v>0</v>
      </c>
      <c r="BH119" s="34"/>
      <c r="BI119" s="41">
        <f t="shared" si="18"/>
        <v>0</v>
      </c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</row>
    <row r="120" spans="1:75" x14ac:dyDescent="0.15">
      <c r="A120" s="34">
        <v>118</v>
      </c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 t="e">
        <f>VLOOKUP(L120,'[1]償却率（定額法）'!$B$6:$C$104,2)</f>
        <v>#N/A</v>
      </c>
      <c r="N120" s="54"/>
      <c r="O120" s="54"/>
      <c r="P120" s="36">
        <f t="shared" si="11"/>
        <v>0</v>
      </c>
      <c r="Q120" s="37">
        <f t="shared" si="12"/>
        <v>1900</v>
      </c>
      <c r="R120" s="37">
        <f t="shared" si="13"/>
        <v>1</v>
      </c>
      <c r="S120" s="37">
        <f t="shared" si="14"/>
        <v>0</v>
      </c>
      <c r="T120" s="34" t="str">
        <f t="shared" si="15"/>
        <v/>
      </c>
      <c r="U120" s="38"/>
      <c r="V120" s="55">
        <v>1</v>
      </c>
      <c r="W120" s="34"/>
      <c r="X120" s="40">
        <f t="shared" si="21"/>
        <v>0</v>
      </c>
      <c r="Y120" s="40">
        <f t="shared" si="16"/>
        <v>0</v>
      </c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56">
        <f t="shared" si="19"/>
        <v>0</v>
      </c>
      <c r="AO120" s="34"/>
      <c r="AP120" s="41">
        <f t="shared" si="20"/>
        <v>0</v>
      </c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57"/>
      <c r="BD120" s="34" t="s">
        <v>86</v>
      </c>
      <c r="BE120" s="34"/>
      <c r="BF120" s="58"/>
      <c r="BG120" s="37">
        <f t="shared" si="17"/>
        <v>0</v>
      </c>
      <c r="BH120" s="34"/>
      <c r="BI120" s="41">
        <f t="shared" si="18"/>
        <v>0</v>
      </c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</row>
    <row r="121" spans="1:75" x14ac:dyDescent="0.15">
      <c r="A121" s="34">
        <v>119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 t="e">
        <f>VLOOKUP(L121,'[1]償却率（定額法）'!$B$6:$C$104,2)</f>
        <v>#N/A</v>
      </c>
      <c r="N121" s="54"/>
      <c r="O121" s="54"/>
      <c r="P121" s="36">
        <f t="shared" si="11"/>
        <v>0</v>
      </c>
      <c r="Q121" s="37">
        <f t="shared" si="12"/>
        <v>1900</v>
      </c>
      <c r="R121" s="37">
        <f t="shared" si="13"/>
        <v>1</v>
      </c>
      <c r="S121" s="37">
        <f t="shared" si="14"/>
        <v>0</v>
      </c>
      <c r="T121" s="34" t="str">
        <f t="shared" si="15"/>
        <v/>
      </c>
      <c r="U121" s="38"/>
      <c r="V121" s="55">
        <v>1</v>
      </c>
      <c r="W121" s="34"/>
      <c r="X121" s="40">
        <f t="shared" si="21"/>
        <v>0</v>
      </c>
      <c r="Y121" s="40">
        <f t="shared" si="16"/>
        <v>0</v>
      </c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56">
        <f t="shared" si="19"/>
        <v>0</v>
      </c>
      <c r="AO121" s="34"/>
      <c r="AP121" s="41">
        <f t="shared" si="20"/>
        <v>0</v>
      </c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57"/>
      <c r="BD121" s="34" t="s">
        <v>86</v>
      </c>
      <c r="BE121" s="34"/>
      <c r="BF121" s="34"/>
      <c r="BG121" s="37">
        <f t="shared" si="17"/>
        <v>0</v>
      </c>
      <c r="BH121" s="34"/>
      <c r="BI121" s="41">
        <f t="shared" si="18"/>
        <v>0</v>
      </c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</row>
    <row r="122" spans="1:75" x14ac:dyDescent="0.15">
      <c r="A122" s="34">
        <v>120</v>
      </c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 t="e">
        <f>VLOOKUP(L122,'[1]償却率（定額法）'!$B$6:$C$104,2)</f>
        <v>#N/A</v>
      </c>
      <c r="N122" s="54"/>
      <c r="O122" s="54"/>
      <c r="P122" s="36">
        <f t="shared" si="11"/>
        <v>0</v>
      </c>
      <c r="Q122" s="37">
        <f t="shared" si="12"/>
        <v>1900</v>
      </c>
      <c r="R122" s="37">
        <f t="shared" si="13"/>
        <v>1</v>
      </c>
      <c r="S122" s="37">
        <f t="shared" si="14"/>
        <v>0</v>
      </c>
      <c r="T122" s="34" t="str">
        <f t="shared" si="15"/>
        <v/>
      </c>
      <c r="U122" s="38"/>
      <c r="V122" s="55">
        <v>1</v>
      </c>
      <c r="W122" s="34"/>
      <c r="X122" s="40">
        <f t="shared" si="21"/>
        <v>0</v>
      </c>
      <c r="Y122" s="40">
        <f t="shared" si="16"/>
        <v>0</v>
      </c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56">
        <f t="shared" si="19"/>
        <v>0</v>
      </c>
      <c r="AO122" s="34"/>
      <c r="AP122" s="41">
        <f t="shared" si="20"/>
        <v>0</v>
      </c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57"/>
      <c r="BD122" s="34" t="s">
        <v>86</v>
      </c>
      <c r="BE122" s="34"/>
      <c r="BF122" s="34"/>
      <c r="BG122" s="37">
        <f t="shared" si="17"/>
        <v>0</v>
      </c>
      <c r="BH122" s="34"/>
      <c r="BI122" s="41">
        <f t="shared" si="18"/>
        <v>0</v>
      </c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</row>
    <row r="123" spans="1:75" x14ac:dyDescent="0.15">
      <c r="A123" s="34">
        <v>121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 t="e">
        <f>VLOOKUP(L123,'[1]償却率（定額法）'!$B$6:$C$104,2)</f>
        <v>#N/A</v>
      </c>
      <c r="N123" s="54"/>
      <c r="O123" s="54"/>
      <c r="P123" s="36">
        <f t="shared" si="11"/>
        <v>0</v>
      </c>
      <c r="Q123" s="37">
        <f t="shared" si="12"/>
        <v>1900</v>
      </c>
      <c r="R123" s="37">
        <f t="shared" si="13"/>
        <v>1</v>
      </c>
      <c r="S123" s="37">
        <f t="shared" si="14"/>
        <v>0</v>
      </c>
      <c r="T123" s="34" t="str">
        <f t="shared" si="15"/>
        <v/>
      </c>
      <c r="U123" s="38"/>
      <c r="V123" s="55">
        <v>1</v>
      </c>
      <c r="W123" s="34"/>
      <c r="X123" s="40">
        <f t="shared" si="21"/>
        <v>0</v>
      </c>
      <c r="Y123" s="40">
        <f t="shared" si="16"/>
        <v>0</v>
      </c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56">
        <f t="shared" si="19"/>
        <v>0</v>
      </c>
      <c r="AO123" s="34"/>
      <c r="AP123" s="41">
        <f t="shared" si="20"/>
        <v>0</v>
      </c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57"/>
      <c r="BD123" s="34" t="s">
        <v>86</v>
      </c>
      <c r="BE123" s="34"/>
      <c r="BF123" s="34"/>
      <c r="BG123" s="37">
        <f t="shared" si="17"/>
        <v>0</v>
      </c>
      <c r="BH123" s="34"/>
      <c r="BI123" s="41">
        <f t="shared" si="18"/>
        <v>0</v>
      </c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</row>
    <row r="124" spans="1:75" x14ac:dyDescent="0.15">
      <c r="A124" s="34">
        <v>122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 t="e">
        <f>VLOOKUP(L124,'[1]償却率（定額法）'!$B$6:$C$104,2)</f>
        <v>#N/A</v>
      </c>
      <c r="N124" s="54"/>
      <c r="O124" s="54"/>
      <c r="P124" s="36">
        <f t="shared" si="11"/>
        <v>0</v>
      </c>
      <c r="Q124" s="37">
        <f t="shared" si="12"/>
        <v>1900</v>
      </c>
      <c r="R124" s="37">
        <f t="shared" si="13"/>
        <v>1</v>
      </c>
      <c r="S124" s="37">
        <f t="shared" si="14"/>
        <v>0</v>
      </c>
      <c r="T124" s="34" t="str">
        <f t="shared" si="15"/>
        <v/>
      </c>
      <c r="U124" s="38"/>
      <c r="V124" s="55">
        <v>1</v>
      </c>
      <c r="W124" s="34"/>
      <c r="X124" s="40">
        <f t="shared" si="21"/>
        <v>0</v>
      </c>
      <c r="Y124" s="40">
        <f t="shared" si="16"/>
        <v>0</v>
      </c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56">
        <f t="shared" si="19"/>
        <v>0</v>
      </c>
      <c r="AO124" s="34"/>
      <c r="AP124" s="41">
        <f t="shared" si="20"/>
        <v>0</v>
      </c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57"/>
      <c r="BD124" s="34" t="s">
        <v>86</v>
      </c>
      <c r="BE124" s="34"/>
      <c r="BF124" s="34"/>
      <c r="BG124" s="37">
        <f t="shared" si="17"/>
        <v>0</v>
      </c>
      <c r="BH124" s="34"/>
      <c r="BI124" s="41">
        <f t="shared" si="18"/>
        <v>0</v>
      </c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</row>
    <row r="125" spans="1:75" x14ac:dyDescent="0.15">
      <c r="A125" s="34">
        <v>123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 t="e">
        <f>VLOOKUP(L125,'[1]償却率（定額法）'!$B$6:$C$104,2)</f>
        <v>#N/A</v>
      </c>
      <c r="N125" s="54"/>
      <c r="O125" s="54"/>
      <c r="P125" s="36">
        <f t="shared" si="11"/>
        <v>0</v>
      </c>
      <c r="Q125" s="37">
        <f t="shared" si="12"/>
        <v>1900</v>
      </c>
      <c r="R125" s="37">
        <f t="shared" si="13"/>
        <v>1</v>
      </c>
      <c r="S125" s="37">
        <f t="shared" si="14"/>
        <v>0</v>
      </c>
      <c r="T125" s="34" t="str">
        <f t="shared" si="15"/>
        <v/>
      </c>
      <c r="U125" s="38"/>
      <c r="V125" s="55">
        <v>1</v>
      </c>
      <c r="W125" s="34"/>
      <c r="X125" s="40">
        <f t="shared" si="21"/>
        <v>0</v>
      </c>
      <c r="Y125" s="40">
        <f t="shared" si="16"/>
        <v>0</v>
      </c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56">
        <f t="shared" si="19"/>
        <v>0</v>
      </c>
      <c r="AO125" s="34"/>
      <c r="AP125" s="41">
        <f t="shared" si="20"/>
        <v>0</v>
      </c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57"/>
      <c r="BD125" s="34" t="s">
        <v>86</v>
      </c>
      <c r="BE125" s="34"/>
      <c r="BF125" s="34"/>
      <c r="BG125" s="37">
        <f t="shared" si="17"/>
        <v>0</v>
      </c>
      <c r="BH125" s="34"/>
      <c r="BI125" s="41">
        <f t="shared" si="18"/>
        <v>0</v>
      </c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</row>
    <row r="126" spans="1:75" x14ac:dyDescent="0.15">
      <c r="A126" s="34">
        <v>124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 t="e">
        <f>VLOOKUP(L126,'[1]償却率（定額法）'!$B$6:$C$104,2)</f>
        <v>#N/A</v>
      </c>
      <c r="N126" s="54"/>
      <c r="O126" s="54"/>
      <c r="P126" s="36">
        <f t="shared" si="11"/>
        <v>0</v>
      </c>
      <c r="Q126" s="37">
        <f t="shared" si="12"/>
        <v>1900</v>
      </c>
      <c r="R126" s="37">
        <f t="shared" si="13"/>
        <v>1</v>
      </c>
      <c r="S126" s="37">
        <f t="shared" si="14"/>
        <v>0</v>
      </c>
      <c r="T126" s="34" t="str">
        <f t="shared" si="15"/>
        <v/>
      </c>
      <c r="U126" s="38"/>
      <c r="V126" s="55">
        <v>1</v>
      </c>
      <c r="W126" s="34"/>
      <c r="X126" s="40">
        <f t="shared" si="21"/>
        <v>0</v>
      </c>
      <c r="Y126" s="40">
        <f t="shared" si="16"/>
        <v>0</v>
      </c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56">
        <f t="shared" si="19"/>
        <v>0</v>
      </c>
      <c r="AO126" s="34"/>
      <c r="AP126" s="41">
        <f t="shared" si="20"/>
        <v>0</v>
      </c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57"/>
      <c r="BD126" s="34" t="s">
        <v>86</v>
      </c>
      <c r="BE126" s="34"/>
      <c r="BF126" s="34"/>
      <c r="BG126" s="37">
        <f t="shared" si="17"/>
        <v>0</v>
      </c>
      <c r="BH126" s="34"/>
      <c r="BI126" s="41">
        <f t="shared" si="18"/>
        <v>0</v>
      </c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</row>
    <row r="127" spans="1:75" x14ac:dyDescent="0.15">
      <c r="A127" s="34">
        <v>125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 t="e">
        <f>VLOOKUP(L127,'[1]償却率（定額法）'!$B$6:$C$104,2)</f>
        <v>#N/A</v>
      </c>
      <c r="N127" s="54"/>
      <c r="O127" s="54"/>
      <c r="P127" s="36">
        <f t="shared" si="11"/>
        <v>0</v>
      </c>
      <c r="Q127" s="37">
        <f t="shared" si="12"/>
        <v>1900</v>
      </c>
      <c r="R127" s="37">
        <f t="shared" si="13"/>
        <v>1</v>
      </c>
      <c r="S127" s="37">
        <f t="shared" si="14"/>
        <v>0</v>
      </c>
      <c r="T127" s="34" t="str">
        <f t="shared" si="15"/>
        <v/>
      </c>
      <c r="U127" s="38"/>
      <c r="V127" s="55">
        <v>1</v>
      </c>
      <c r="W127" s="34"/>
      <c r="X127" s="40">
        <f t="shared" si="21"/>
        <v>0</v>
      </c>
      <c r="Y127" s="40">
        <f t="shared" si="16"/>
        <v>0</v>
      </c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56">
        <f t="shared" si="19"/>
        <v>0</v>
      </c>
      <c r="AO127" s="34"/>
      <c r="AP127" s="41">
        <f t="shared" si="20"/>
        <v>0</v>
      </c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57"/>
      <c r="BD127" s="34" t="s">
        <v>86</v>
      </c>
      <c r="BE127" s="34"/>
      <c r="BF127" s="34"/>
      <c r="BG127" s="37">
        <f t="shared" si="17"/>
        <v>0</v>
      </c>
      <c r="BH127" s="34"/>
      <c r="BI127" s="41">
        <f t="shared" si="18"/>
        <v>0</v>
      </c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</row>
    <row r="128" spans="1:75" x14ac:dyDescent="0.15">
      <c r="A128" s="34">
        <v>126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 t="e">
        <f>VLOOKUP(L128,'[1]償却率（定額法）'!$B$6:$C$104,2)</f>
        <v>#N/A</v>
      </c>
      <c r="N128" s="54"/>
      <c r="O128" s="54"/>
      <c r="P128" s="36">
        <f t="shared" si="11"/>
        <v>0</v>
      </c>
      <c r="Q128" s="37">
        <f t="shared" si="12"/>
        <v>1900</v>
      </c>
      <c r="R128" s="37">
        <f t="shared" si="13"/>
        <v>1</v>
      </c>
      <c r="S128" s="37">
        <f t="shared" si="14"/>
        <v>0</v>
      </c>
      <c r="T128" s="34" t="str">
        <f t="shared" si="15"/>
        <v/>
      </c>
      <c r="U128" s="38"/>
      <c r="V128" s="55">
        <v>1</v>
      </c>
      <c r="W128" s="34"/>
      <c r="X128" s="40">
        <f t="shared" si="21"/>
        <v>0</v>
      </c>
      <c r="Y128" s="40">
        <f t="shared" si="16"/>
        <v>0</v>
      </c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56">
        <f t="shared" si="19"/>
        <v>0</v>
      </c>
      <c r="AO128" s="34"/>
      <c r="AP128" s="41">
        <f t="shared" si="20"/>
        <v>0</v>
      </c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57"/>
      <c r="BD128" s="34" t="s">
        <v>86</v>
      </c>
      <c r="BE128" s="34"/>
      <c r="BF128" s="34"/>
      <c r="BG128" s="37">
        <f t="shared" si="17"/>
        <v>0</v>
      </c>
      <c r="BH128" s="34"/>
      <c r="BI128" s="41">
        <f t="shared" si="18"/>
        <v>0</v>
      </c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</row>
    <row r="129" spans="1:75" x14ac:dyDescent="0.15">
      <c r="A129" s="34">
        <v>127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 t="e">
        <f>VLOOKUP(L129,'[1]償却率（定額法）'!$B$6:$C$104,2)</f>
        <v>#N/A</v>
      </c>
      <c r="N129" s="54"/>
      <c r="O129" s="54"/>
      <c r="P129" s="36">
        <f t="shared" si="11"/>
        <v>0</v>
      </c>
      <c r="Q129" s="37">
        <f t="shared" si="12"/>
        <v>1900</v>
      </c>
      <c r="R129" s="37">
        <f t="shared" si="13"/>
        <v>1</v>
      </c>
      <c r="S129" s="37">
        <f t="shared" si="14"/>
        <v>0</v>
      </c>
      <c r="T129" s="34" t="str">
        <f t="shared" si="15"/>
        <v/>
      </c>
      <c r="U129" s="38"/>
      <c r="V129" s="55">
        <v>1</v>
      </c>
      <c r="W129" s="34"/>
      <c r="X129" s="40">
        <f t="shared" si="21"/>
        <v>0</v>
      </c>
      <c r="Y129" s="40">
        <f t="shared" si="16"/>
        <v>0</v>
      </c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56">
        <f t="shared" si="19"/>
        <v>0</v>
      </c>
      <c r="AO129" s="34"/>
      <c r="AP129" s="41">
        <f t="shared" si="20"/>
        <v>0</v>
      </c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57"/>
      <c r="BD129" s="34" t="s">
        <v>86</v>
      </c>
      <c r="BE129" s="34"/>
      <c r="BF129" s="34"/>
      <c r="BG129" s="37">
        <f t="shared" si="17"/>
        <v>0</v>
      </c>
      <c r="BH129" s="34"/>
      <c r="BI129" s="41">
        <f t="shared" si="18"/>
        <v>0</v>
      </c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</row>
    <row r="130" spans="1:75" x14ac:dyDescent="0.15">
      <c r="A130" s="34">
        <v>128</v>
      </c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 t="e">
        <f>VLOOKUP(L130,'[1]償却率（定額法）'!$B$6:$C$104,2)</f>
        <v>#N/A</v>
      </c>
      <c r="N130" s="54"/>
      <c r="O130" s="54"/>
      <c r="P130" s="36">
        <f t="shared" si="11"/>
        <v>0</v>
      </c>
      <c r="Q130" s="37">
        <f t="shared" si="12"/>
        <v>1900</v>
      </c>
      <c r="R130" s="37">
        <f t="shared" si="13"/>
        <v>1</v>
      </c>
      <c r="S130" s="37">
        <f t="shared" si="14"/>
        <v>0</v>
      </c>
      <c r="T130" s="34" t="str">
        <f t="shared" si="15"/>
        <v/>
      </c>
      <c r="U130" s="38"/>
      <c r="V130" s="55">
        <v>1</v>
      </c>
      <c r="W130" s="34"/>
      <c r="X130" s="40">
        <f t="shared" si="21"/>
        <v>0</v>
      </c>
      <c r="Y130" s="40">
        <f t="shared" si="16"/>
        <v>0</v>
      </c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56">
        <f t="shared" si="19"/>
        <v>0</v>
      </c>
      <c r="AO130" s="34"/>
      <c r="AP130" s="41">
        <f t="shared" si="20"/>
        <v>0</v>
      </c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57"/>
      <c r="BD130" s="34" t="s">
        <v>86</v>
      </c>
      <c r="BE130" s="34"/>
      <c r="BF130" s="34"/>
      <c r="BG130" s="37">
        <f t="shared" si="17"/>
        <v>0</v>
      </c>
      <c r="BH130" s="34"/>
      <c r="BI130" s="41">
        <f t="shared" si="18"/>
        <v>0</v>
      </c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</row>
    <row r="131" spans="1:75" x14ac:dyDescent="0.15">
      <c r="A131" s="34">
        <v>129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 t="e">
        <f>VLOOKUP(L131,'[1]償却率（定額法）'!$B$6:$C$104,2)</f>
        <v>#N/A</v>
      </c>
      <c r="N131" s="54"/>
      <c r="O131" s="54"/>
      <c r="P131" s="36">
        <f t="shared" si="11"/>
        <v>0</v>
      </c>
      <c r="Q131" s="37">
        <f t="shared" si="12"/>
        <v>1900</v>
      </c>
      <c r="R131" s="37">
        <f t="shared" si="13"/>
        <v>1</v>
      </c>
      <c r="S131" s="37">
        <f t="shared" si="14"/>
        <v>0</v>
      </c>
      <c r="T131" s="34" t="str">
        <f t="shared" si="15"/>
        <v/>
      </c>
      <c r="U131" s="38"/>
      <c r="V131" s="55">
        <v>1</v>
      </c>
      <c r="W131" s="34"/>
      <c r="X131" s="40">
        <f t="shared" si="21"/>
        <v>0</v>
      </c>
      <c r="Y131" s="40">
        <f t="shared" si="16"/>
        <v>0</v>
      </c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56">
        <f t="shared" si="19"/>
        <v>0</v>
      </c>
      <c r="AO131" s="34"/>
      <c r="AP131" s="41">
        <f t="shared" si="20"/>
        <v>0</v>
      </c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57"/>
      <c r="BD131" s="34" t="s">
        <v>86</v>
      </c>
      <c r="BE131" s="34"/>
      <c r="BF131" s="34"/>
      <c r="BG131" s="37">
        <f t="shared" si="17"/>
        <v>0</v>
      </c>
      <c r="BH131" s="34"/>
      <c r="BI131" s="41">
        <f t="shared" si="18"/>
        <v>0</v>
      </c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</row>
    <row r="132" spans="1:75" x14ac:dyDescent="0.15">
      <c r="A132" s="34">
        <v>130</v>
      </c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 t="e">
        <f>VLOOKUP(L132,'[1]償却率（定額法）'!$B$6:$C$104,2)</f>
        <v>#N/A</v>
      </c>
      <c r="N132" s="54"/>
      <c r="O132" s="54"/>
      <c r="P132" s="36">
        <f t="shared" si="11"/>
        <v>0</v>
      </c>
      <c r="Q132" s="37">
        <f t="shared" si="12"/>
        <v>1900</v>
      </c>
      <c r="R132" s="37">
        <f t="shared" si="13"/>
        <v>1</v>
      </c>
      <c r="S132" s="37">
        <f t="shared" si="14"/>
        <v>0</v>
      </c>
      <c r="T132" s="34" t="str">
        <f t="shared" si="15"/>
        <v/>
      </c>
      <c r="U132" s="38"/>
      <c r="V132" s="55">
        <v>1</v>
      </c>
      <c r="W132" s="34"/>
      <c r="X132" s="40">
        <f t="shared" si="21"/>
        <v>0</v>
      </c>
      <c r="Y132" s="40">
        <f t="shared" si="16"/>
        <v>0</v>
      </c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56">
        <f t="shared" si="19"/>
        <v>0</v>
      </c>
      <c r="AO132" s="34"/>
      <c r="AP132" s="41">
        <f t="shared" si="20"/>
        <v>0</v>
      </c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57"/>
      <c r="BD132" s="34" t="s">
        <v>86</v>
      </c>
      <c r="BE132" s="34"/>
      <c r="BF132" s="34"/>
      <c r="BG132" s="37">
        <f t="shared" si="17"/>
        <v>0</v>
      </c>
      <c r="BH132" s="34"/>
      <c r="BI132" s="41">
        <f t="shared" si="18"/>
        <v>0</v>
      </c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</row>
    <row r="133" spans="1:75" x14ac:dyDescent="0.15">
      <c r="A133" s="34">
        <v>131</v>
      </c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 t="e">
        <f>VLOOKUP(L133,'[1]償却率（定額法）'!$B$6:$C$104,2)</f>
        <v>#N/A</v>
      </c>
      <c r="N133" s="54"/>
      <c r="O133" s="54"/>
      <c r="P133" s="36">
        <f t="shared" ref="P133:P196" si="22">IF(O133="",N133,O133)</f>
        <v>0</v>
      </c>
      <c r="Q133" s="37">
        <f t="shared" ref="Q133:Q196" si="23">YEAR(P133)</f>
        <v>1900</v>
      </c>
      <c r="R133" s="37">
        <f t="shared" ref="R133:R196" si="24">MONTH(P133)</f>
        <v>1</v>
      </c>
      <c r="S133" s="37">
        <f t="shared" ref="S133:S196" si="25">DAY(N133)</f>
        <v>0</v>
      </c>
      <c r="T133" s="34" t="str">
        <f t="shared" ref="T133:T196" si="26">IF(Q133=1900,"",IF(R133&lt;4,Q133-1,Q133))</f>
        <v/>
      </c>
      <c r="U133" s="38"/>
      <c r="V133" s="55">
        <v>1</v>
      </c>
      <c r="W133" s="34"/>
      <c r="X133" s="40">
        <f t="shared" si="21"/>
        <v>0</v>
      </c>
      <c r="Y133" s="40">
        <f t="shared" ref="Y133:Y196" si="27">U133-X133</f>
        <v>0</v>
      </c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56">
        <f t="shared" si="19"/>
        <v>0</v>
      </c>
      <c r="AO133" s="34"/>
      <c r="AP133" s="41">
        <f t="shared" si="20"/>
        <v>0</v>
      </c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57"/>
      <c r="BD133" s="34" t="s">
        <v>86</v>
      </c>
      <c r="BE133" s="34"/>
      <c r="BF133" s="34"/>
      <c r="BG133" s="37">
        <f t="shared" ref="BG133:BG196" si="28">IF(T133="",0,$O$1-T133)</f>
        <v>0</v>
      </c>
      <c r="BH133" s="34"/>
      <c r="BI133" s="41">
        <f t="shared" ref="BI133:BI196" si="29">U133-AP133</f>
        <v>0</v>
      </c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</row>
    <row r="134" spans="1:75" x14ac:dyDescent="0.15">
      <c r="A134" s="34">
        <v>132</v>
      </c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 t="e">
        <f>VLOOKUP(L134,'[1]償却率（定額法）'!$B$6:$C$104,2)</f>
        <v>#N/A</v>
      </c>
      <c r="N134" s="54"/>
      <c r="O134" s="54"/>
      <c r="P134" s="36">
        <f t="shared" si="22"/>
        <v>0</v>
      </c>
      <c r="Q134" s="37">
        <f t="shared" si="23"/>
        <v>1900</v>
      </c>
      <c r="R134" s="37">
        <f t="shared" si="24"/>
        <v>1</v>
      </c>
      <c r="S134" s="37">
        <f t="shared" si="25"/>
        <v>0</v>
      </c>
      <c r="T134" s="34" t="str">
        <f t="shared" si="26"/>
        <v/>
      </c>
      <c r="U134" s="38"/>
      <c r="V134" s="55">
        <v>1</v>
      </c>
      <c r="W134" s="34"/>
      <c r="X134" s="40">
        <f t="shared" si="21"/>
        <v>0</v>
      </c>
      <c r="Y134" s="40">
        <f t="shared" si="27"/>
        <v>0</v>
      </c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56">
        <f t="shared" ref="AN134:AN197" si="30">IF(BG134=0,0,IF(BG134=L134,Y134-1,IF(Y134=1,0,ROUND(U134*M134,0))))</f>
        <v>0</v>
      </c>
      <c r="AO134" s="34"/>
      <c r="AP134" s="41">
        <f t="shared" ref="AP134:AP197" si="31">Y134-AN134</f>
        <v>0</v>
      </c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57"/>
      <c r="BD134" s="34" t="s">
        <v>86</v>
      </c>
      <c r="BE134" s="34"/>
      <c r="BF134" s="34"/>
      <c r="BG134" s="37">
        <f t="shared" si="28"/>
        <v>0</v>
      </c>
      <c r="BH134" s="34"/>
      <c r="BI134" s="41">
        <f t="shared" si="29"/>
        <v>0</v>
      </c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</row>
    <row r="135" spans="1:75" x14ac:dyDescent="0.15">
      <c r="A135" s="34">
        <v>133</v>
      </c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 t="e">
        <f>VLOOKUP(L135,'[1]償却率（定額法）'!$B$6:$C$104,2)</f>
        <v>#N/A</v>
      </c>
      <c r="N135" s="54"/>
      <c r="O135" s="54"/>
      <c r="P135" s="36">
        <f t="shared" si="22"/>
        <v>0</v>
      </c>
      <c r="Q135" s="37">
        <f t="shared" si="23"/>
        <v>1900</v>
      </c>
      <c r="R135" s="37">
        <f t="shared" si="24"/>
        <v>1</v>
      </c>
      <c r="S135" s="37">
        <f t="shared" si="25"/>
        <v>0</v>
      </c>
      <c r="T135" s="34" t="str">
        <f t="shared" si="26"/>
        <v/>
      </c>
      <c r="U135" s="38"/>
      <c r="V135" s="55">
        <v>1</v>
      </c>
      <c r="W135" s="34"/>
      <c r="X135" s="40">
        <f t="shared" si="21"/>
        <v>0</v>
      </c>
      <c r="Y135" s="40">
        <f t="shared" si="27"/>
        <v>0</v>
      </c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56">
        <f t="shared" si="30"/>
        <v>0</v>
      </c>
      <c r="AO135" s="34"/>
      <c r="AP135" s="41">
        <f t="shared" si="31"/>
        <v>0</v>
      </c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57"/>
      <c r="BD135" s="34" t="s">
        <v>86</v>
      </c>
      <c r="BE135" s="34"/>
      <c r="BF135" s="34"/>
      <c r="BG135" s="37">
        <f t="shared" si="28"/>
        <v>0</v>
      </c>
      <c r="BH135" s="34"/>
      <c r="BI135" s="41">
        <f t="shared" si="29"/>
        <v>0</v>
      </c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</row>
    <row r="136" spans="1:75" x14ac:dyDescent="0.15">
      <c r="A136" s="34">
        <v>134</v>
      </c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 t="e">
        <f>VLOOKUP(L136,'[1]償却率（定額法）'!$B$6:$C$104,2)</f>
        <v>#N/A</v>
      </c>
      <c r="N136" s="54"/>
      <c r="O136" s="54"/>
      <c r="P136" s="36">
        <f t="shared" si="22"/>
        <v>0</v>
      </c>
      <c r="Q136" s="37">
        <f t="shared" si="23"/>
        <v>1900</v>
      </c>
      <c r="R136" s="37">
        <f t="shared" si="24"/>
        <v>1</v>
      </c>
      <c r="S136" s="37">
        <f t="shared" si="25"/>
        <v>0</v>
      </c>
      <c r="T136" s="34" t="str">
        <f t="shared" si="26"/>
        <v/>
      </c>
      <c r="U136" s="38"/>
      <c r="V136" s="55">
        <v>1</v>
      </c>
      <c r="W136" s="34"/>
      <c r="X136" s="40">
        <f t="shared" si="21"/>
        <v>0</v>
      </c>
      <c r="Y136" s="40">
        <f t="shared" si="27"/>
        <v>0</v>
      </c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56">
        <f t="shared" si="30"/>
        <v>0</v>
      </c>
      <c r="AO136" s="34"/>
      <c r="AP136" s="41">
        <f t="shared" si="31"/>
        <v>0</v>
      </c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57"/>
      <c r="BD136" s="34" t="s">
        <v>86</v>
      </c>
      <c r="BE136" s="34"/>
      <c r="BF136" s="34"/>
      <c r="BG136" s="37">
        <f t="shared" si="28"/>
        <v>0</v>
      </c>
      <c r="BH136" s="34"/>
      <c r="BI136" s="41">
        <f t="shared" si="29"/>
        <v>0</v>
      </c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</row>
    <row r="137" spans="1:75" x14ac:dyDescent="0.15">
      <c r="A137" s="34">
        <v>135</v>
      </c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 t="e">
        <f>VLOOKUP(L137,'[1]償却率（定額法）'!$B$6:$C$104,2)</f>
        <v>#N/A</v>
      </c>
      <c r="N137" s="54"/>
      <c r="O137" s="54"/>
      <c r="P137" s="36">
        <f t="shared" si="22"/>
        <v>0</v>
      </c>
      <c r="Q137" s="37">
        <f t="shared" si="23"/>
        <v>1900</v>
      </c>
      <c r="R137" s="37">
        <f t="shared" si="24"/>
        <v>1</v>
      </c>
      <c r="S137" s="37">
        <f t="shared" si="25"/>
        <v>0</v>
      </c>
      <c r="T137" s="34" t="str">
        <f t="shared" si="26"/>
        <v/>
      </c>
      <c r="U137" s="38"/>
      <c r="V137" s="55">
        <v>1</v>
      </c>
      <c r="W137" s="34"/>
      <c r="X137" s="40">
        <f t="shared" si="21"/>
        <v>0</v>
      </c>
      <c r="Y137" s="40">
        <f t="shared" si="27"/>
        <v>0</v>
      </c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56">
        <f t="shared" si="30"/>
        <v>0</v>
      </c>
      <c r="AO137" s="34"/>
      <c r="AP137" s="41">
        <f t="shared" si="31"/>
        <v>0</v>
      </c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57"/>
      <c r="BD137" s="34" t="s">
        <v>86</v>
      </c>
      <c r="BE137" s="34"/>
      <c r="BF137" s="34"/>
      <c r="BG137" s="37">
        <f t="shared" si="28"/>
        <v>0</v>
      </c>
      <c r="BH137" s="34"/>
      <c r="BI137" s="41">
        <f t="shared" si="29"/>
        <v>0</v>
      </c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</row>
    <row r="138" spans="1:75" x14ac:dyDescent="0.15">
      <c r="A138" s="34">
        <v>136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 t="e">
        <f>VLOOKUP(L138,'[1]償却率（定額法）'!$B$6:$C$104,2)</f>
        <v>#N/A</v>
      </c>
      <c r="N138" s="54"/>
      <c r="O138" s="54"/>
      <c r="P138" s="36">
        <f t="shared" si="22"/>
        <v>0</v>
      </c>
      <c r="Q138" s="37">
        <f t="shared" si="23"/>
        <v>1900</v>
      </c>
      <c r="R138" s="37">
        <f t="shared" si="24"/>
        <v>1</v>
      </c>
      <c r="S138" s="37">
        <f t="shared" si="25"/>
        <v>0</v>
      </c>
      <c r="T138" s="34" t="str">
        <f t="shared" si="26"/>
        <v/>
      </c>
      <c r="U138" s="38"/>
      <c r="V138" s="55">
        <v>1</v>
      </c>
      <c r="W138" s="34"/>
      <c r="X138" s="40">
        <f t="shared" si="21"/>
        <v>0</v>
      </c>
      <c r="Y138" s="40">
        <f t="shared" si="27"/>
        <v>0</v>
      </c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56">
        <f t="shared" si="30"/>
        <v>0</v>
      </c>
      <c r="AO138" s="34"/>
      <c r="AP138" s="41">
        <f t="shared" si="31"/>
        <v>0</v>
      </c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57"/>
      <c r="BD138" s="34" t="s">
        <v>86</v>
      </c>
      <c r="BE138" s="34"/>
      <c r="BF138" s="34"/>
      <c r="BG138" s="37">
        <f t="shared" si="28"/>
        <v>0</v>
      </c>
      <c r="BH138" s="34"/>
      <c r="BI138" s="41">
        <f t="shared" si="29"/>
        <v>0</v>
      </c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</row>
    <row r="139" spans="1:75" x14ac:dyDescent="0.15">
      <c r="A139" s="34">
        <v>137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 t="e">
        <f>VLOOKUP(L139,'[1]償却率（定額法）'!$B$6:$C$104,2)</f>
        <v>#N/A</v>
      </c>
      <c r="N139" s="54"/>
      <c r="O139" s="54"/>
      <c r="P139" s="36">
        <f t="shared" si="22"/>
        <v>0</v>
      </c>
      <c r="Q139" s="37">
        <f t="shared" si="23"/>
        <v>1900</v>
      </c>
      <c r="R139" s="37">
        <f t="shared" si="24"/>
        <v>1</v>
      </c>
      <c r="S139" s="37">
        <f t="shared" si="25"/>
        <v>0</v>
      </c>
      <c r="T139" s="34" t="str">
        <f t="shared" si="26"/>
        <v/>
      </c>
      <c r="U139" s="38"/>
      <c r="V139" s="55">
        <v>1</v>
      </c>
      <c r="W139" s="34"/>
      <c r="X139" s="40">
        <f t="shared" si="21"/>
        <v>0</v>
      </c>
      <c r="Y139" s="40">
        <f t="shared" si="27"/>
        <v>0</v>
      </c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56">
        <f t="shared" si="30"/>
        <v>0</v>
      </c>
      <c r="AO139" s="34"/>
      <c r="AP139" s="41">
        <f t="shared" si="31"/>
        <v>0</v>
      </c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57"/>
      <c r="BD139" s="34" t="s">
        <v>86</v>
      </c>
      <c r="BE139" s="34"/>
      <c r="BF139" s="34"/>
      <c r="BG139" s="37">
        <f t="shared" si="28"/>
        <v>0</v>
      </c>
      <c r="BH139" s="34"/>
      <c r="BI139" s="41">
        <f t="shared" si="29"/>
        <v>0</v>
      </c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</row>
    <row r="140" spans="1:75" x14ac:dyDescent="0.15">
      <c r="A140" s="34">
        <v>138</v>
      </c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 t="e">
        <f>VLOOKUP(L140,'[1]償却率（定額法）'!$B$6:$C$104,2)</f>
        <v>#N/A</v>
      </c>
      <c r="N140" s="54"/>
      <c r="O140" s="54"/>
      <c r="P140" s="36">
        <f t="shared" si="22"/>
        <v>0</v>
      </c>
      <c r="Q140" s="37">
        <f t="shared" si="23"/>
        <v>1900</v>
      </c>
      <c r="R140" s="37">
        <f t="shared" si="24"/>
        <v>1</v>
      </c>
      <c r="S140" s="37">
        <f t="shared" si="25"/>
        <v>0</v>
      </c>
      <c r="T140" s="34" t="str">
        <f t="shared" si="26"/>
        <v/>
      </c>
      <c r="U140" s="38"/>
      <c r="V140" s="55">
        <v>1</v>
      </c>
      <c r="W140" s="34"/>
      <c r="X140" s="40">
        <f t="shared" si="21"/>
        <v>0</v>
      </c>
      <c r="Y140" s="40">
        <f t="shared" si="27"/>
        <v>0</v>
      </c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56">
        <f t="shared" si="30"/>
        <v>0</v>
      </c>
      <c r="AO140" s="34"/>
      <c r="AP140" s="41">
        <f t="shared" si="31"/>
        <v>0</v>
      </c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57"/>
      <c r="BD140" s="34" t="s">
        <v>86</v>
      </c>
      <c r="BE140" s="34"/>
      <c r="BF140" s="34"/>
      <c r="BG140" s="37">
        <f t="shared" si="28"/>
        <v>0</v>
      </c>
      <c r="BH140" s="34"/>
      <c r="BI140" s="41">
        <f t="shared" si="29"/>
        <v>0</v>
      </c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</row>
    <row r="141" spans="1:75" x14ac:dyDescent="0.15">
      <c r="A141" s="34">
        <v>139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 t="e">
        <f>VLOOKUP(L141,'[1]償却率（定額法）'!$B$6:$C$104,2)</f>
        <v>#N/A</v>
      </c>
      <c r="N141" s="54"/>
      <c r="O141" s="54"/>
      <c r="P141" s="36">
        <f t="shared" si="22"/>
        <v>0</v>
      </c>
      <c r="Q141" s="37">
        <f t="shared" si="23"/>
        <v>1900</v>
      </c>
      <c r="R141" s="37">
        <f t="shared" si="24"/>
        <v>1</v>
      </c>
      <c r="S141" s="37">
        <f t="shared" si="25"/>
        <v>0</v>
      </c>
      <c r="T141" s="34" t="str">
        <f t="shared" si="26"/>
        <v/>
      </c>
      <c r="U141" s="38"/>
      <c r="V141" s="55">
        <v>1</v>
      </c>
      <c r="W141" s="34"/>
      <c r="X141" s="40">
        <f t="shared" si="21"/>
        <v>0</v>
      </c>
      <c r="Y141" s="40">
        <f t="shared" si="27"/>
        <v>0</v>
      </c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56">
        <f t="shared" si="30"/>
        <v>0</v>
      </c>
      <c r="AO141" s="34"/>
      <c r="AP141" s="41">
        <f t="shared" si="31"/>
        <v>0</v>
      </c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57"/>
      <c r="BD141" s="34" t="s">
        <v>86</v>
      </c>
      <c r="BE141" s="34"/>
      <c r="BF141" s="34"/>
      <c r="BG141" s="37">
        <f t="shared" si="28"/>
        <v>0</v>
      </c>
      <c r="BH141" s="34"/>
      <c r="BI141" s="41">
        <f t="shared" si="29"/>
        <v>0</v>
      </c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</row>
    <row r="142" spans="1:75" x14ac:dyDescent="0.15">
      <c r="A142" s="34">
        <v>140</v>
      </c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 t="e">
        <f>VLOOKUP(L142,'[1]償却率（定額法）'!$B$6:$C$104,2)</f>
        <v>#N/A</v>
      </c>
      <c r="N142" s="54"/>
      <c r="O142" s="54"/>
      <c r="P142" s="36">
        <f t="shared" si="22"/>
        <v>0</v>
      </c>
      <c r="Q142" s="37">
        <f t="shared" si="23"/>
        <v>1900</v>
      </c>
      <c r="R142" s="37">
        <f t="shared" si="24"/>
        <v>1</v>
      </c>
      <c r="S142" s="37">
        <f t="shared" si="25"/>
        <v>0</v>
      </c>
      <c r="T142" s="34" t="str">
        <f t="shared" si="26"/>
        <v/>
      </c>
      <c r="U142" s="38"/>
      <c r="V142" s="55">
        <v>1</v>
      </c>
      <c r="W142" s="34"/>
      <c r="X142" s="40">
        <f t="shared" si="21"/>
        <v>0</v>
      </c>
      <c r="Y142" s="40">
        <f t="shared" si="27"/>
        <v>0</v>
      </c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56">
        <f t="shared" si="30"/>
        <v>0</v>
      </c>
      <c r="AO142" s="34"/>
      <c r="AP142" s="41">
        <f t="shared" si="31"/>
        <v>0</v>
      </c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57"/>
      <c r="BD142" s="34" t="s">
        <v>86</v>
      </c>
      <c r="BE142" s="34"/>
      <c r="BF142" s="34"/>
      <c r="BG142" s="37">
        <f t="shared" si="28"/>
        <v>0</v>
      </c>
      <c r="BH142" s="34"/>
      <c r="BI142" s="41">
        <f t="shared" si="29"/>
        <v>0</v>
      </c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</row>
    <row r="143" spans="1:75" x14ac:dyDescent="0.15">
      <c r="A143" s="34">
        <v>141</v>
      </c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 t="e">
        <f>VLOOKUP(L143,'[1]償却率（定額法）'!$B$6:$C$104,2)</f>
        <v>#N/A</v>
      </c>
      <c r="N143" s="54"/>
      <c r="O143" s="54"/>
      <c r="P143" s="36">
        <f t="shared" si="22"/>
        <v>0</v>
      </c>
      <c r="Q143" s="37">
        <f t="shared" si="23"/>
        <v>1900</v>
      </c>
      <c r="R143" s="37">
        <f t="shared" si="24"/>
        <v>1</v>
      </c>
      <c r="S143" s="37">
        <f t="shared" si="25"/>
        <v>0</v>
      </c>
      <c r="T143" s="34" t="str">
        <f t="shared" si="26"/>
        <v/>
      </c>
      <c r="U143" s="38"/>
      <c r="V143" s="55">
        <v>1</v>
      </c>
      <c r="W143" s="34"/>
      <c r="X143" s="40">
        <f t="shared" si="21"/>
        <v>0</v>
      </c>
      <c r="Y143" s="40">
        <f t="shared" si="27"/>
        <v>0</v>
      </c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56">
        <f t="shared" si="30"/>
        <v>0</v>
      </c>
      <c r="AO143" s="34"/>
      <c r="AP143" s="41">
        <f t="shared" si="31"/>
        <v>0</v>
      </c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57"/>
      <c r="BD143" s="34" t="s">
        <v>86</v>
      </c>
      <c r="BE143" s="34"/>
      <c r="BF143" s="34"/>
      <c r="BG143" s="37">
        <f t="shared" si="28"/>
        <v>0</v>
      </c>
      <c r="BH143" s="34"/>
      <c r="BI143" s="41">
        <f t="shared" si="29"/>
        <v>0</v>
      </c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</row>
    <row r="144" spans="1:75" x14ac:dyDescent="0.15">
      <c r="A144" s="34">
        <v>142</v>
      </c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 t="e">
        <f>VLOOKUP(L144,'[1]償却率（定額法）'!$B$6:$C$104,2)</f>
        <v>#N/A</v>
      </c>
      <c r="N144" s="54"/>
      <c r="O144" s="54"/>
      <c r="P144" s="36">
        <f t="shared" si="22"/>
        <v>0</v>
      </c>
      <c r="Q144" s="37">
        <f t="shared" si="23"/>
        <v>1900</v>
      </c>
      <c r="R144" s="37">
        <f t="shared" si="24"/>
        <v>1</v>
      </c>
      <c r="S144" s="37">
        <f t="shared" si="25"/>
        <v>0</v>
      </c>
      <c r="T144" s="34" t="str">
        <f t="shared" si="26"/>
        <v/>
      </c>
      <c r="U144" s="38"/>
      <c r="V144" s="55">
        <v>1</v>
      </c>
      <c r="W144" s="34"/>
      <c r="X144" s="40">
        <f t="shared" si="21"/>
        <v>0</v>
      </c>
      <c r="Y144" s="40">
        <f t="shared" si="27"/>
        <v>0</v>
      </c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56">
        <f t="shared" si="30"/>
        <v>0</v>
      </c>
      <c r="AO144" s="34"/>
      <c r="AP144" s="41">
        <f t="shared" si="31"/>
        <v>0</v>
      </c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57"/>
      <c r="BD144" s="34" t="s">
        <v>86</v>
      </c>
      <c r="BE144" s="34"/>
      <c r="BF144" s="34"/>
      <c r="BG144" s="37">
        <f t="shared" si="28"/>
        <v>0</v>
      </c>
      <c r="BH144" s="34"/>
      <c r="BI144" s="41">
        <f t="shared" si="29"/>
        <v>0</v>
      </c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</row>
    <row r="145" spans="1:75" x14ac:dyDescent="0.15">
      <c r="A145" s="34">
        <v>143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 t="e">
        <f>VLOOKUP(L145,'[1]償却率（定額法）'!$B$6:$C$104,2)</f>
        <v>#N/A</v>
      </c>
      <c r="N145" s="54"/>
      <c r="O145" s="54"/>
      <c r="P145" s="36">
        <f t="shared" si="22"/>
        <v>0</v>
      </c>
      <c r="Q145" s="37">
        <f t="shared" si="23"/>
        <v>1900</v>
      </c>
      <c r="R145" s="37">
        <f t="shared" si="24"/>
        <v>1</v>
      </c>
      <c r="S145" s="37">
        <f t="shared" si="25"/>
        <v>0</v>
      </c>
      <c r="T145" s="34" t="str">
        <f t="shared" si="26"/>
        <v/>
      </c>
      <c r="U145" s="38"/>
      <c r="V145" s="55">
        <v>1</v>
      </c>
      <c r="W145" s="34"/>
      <c r="X145" s="40">
        <f t="shared" si="21"/>
        <v>0</v>
      </c>
      <c r="Y145" s="40">
        <f t="shared" si="27"/>
        <v>0</v>
      </c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56">
        <f t="shared" si="30"/>
        <v>0</v>
      </c>
      <c r="AO145" s="34"/>
      <c r="AP145" s="41">
        <f t="shared" si="31"/>
        <v>0</v>
      </c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57"/>
      <c r="BD145" s="34" t="s">
        <v>86</v>
      </c>
      <c r="BE145" s="34"/>
      <c r="BF145" s="34"/>
      <c r="BG145" s="37">
        <f t="shared" si="28"/>
        <v>0</v>
      </c>
      <c r="BH145" s="34"/>
      <c r="BI145" s="41">
        <f t="shared" si="29"/>
        <v>0</v>
      </c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</row>
    <row r="146" spans="1:75" x14ac:dyDescent="0.15">
      <c r="A146" s="34">
        <v>144</v>
      </c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 t="e">
        <f>VLOOKUP(L146,'[1]償却率（定額法）'!$B$6:$C$104,2)</f>
        <v>#N/A</v>
      </c>
      <c r="N146" s="54"/>
      <c r="O146" s="54"/>
      <c r="P146" s="36">
        <f t="shared" si="22"/>
        <v>0</v>
      </c>
      <c r="Q146" s="37">
        <f t="shared" si="23"/>
        <v>1900</v>
      </c>
      <c r="R146" s="37">
        <f t="shared" si="24"/>
        <v>1</v>
      </c>
      <c r="S146" s="37">
        <f t="shared" si="25"/>
        <v>0</v>
      </c>
      <c r="T146" s="34" t="str">
        <f t="shared" si="26"/>
        <v/>
      </c>
      <c r="U146" s="38"/>
      <c r="V146" s="55">
        <v>1</v>
      </c>
      <c r="W146" s="34"/>
      <c r="X146" s="40">
        <f t="shared" si="21"/>
        <v>0</v>
      </c>
      <c r="Y146" s="40">
        <f t="shared" si="27"/>
        <v>0</v>
      </c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56">
        <f t="shared" si="30"/>
        <v>0</v>
      </c>
      <c r="AO146" s="34"/>
      <c r="AP146" s="41">
        <f t="shared" si="31"/>
        <v>0</v>
      </c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57"/>
      <c r="BD146" s="34" t="s">
        <v>86</v>
      </c>
      <c r="BE146" s="34"/>
      <c r="BF146" s="34"/>
      <c r="BG146" s="37">
        <f t="shared" si="28"/>
        <v>0</v>
      </c>
      <c r="BH146" s="34"/>
      <c r="BI146" s="41">
        <f t="shared" si="29"/>
        <v>0</v>
      </c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</row>
    <row r="147" spans="1:75" x14ac:dyDescent="0.15">
      <c r="A147" s="34">
        <v>145</v>
      </c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 t="e">
        <f>VLOOKUP(L147,'[1]償却率（定額法）'!$B$6:$C$104,2)</f>
        <v>#N/A</v>
      </c>
      <c r="N147" s="54"/>
      <c r="O147" s="54"/>
      <c r="P147" s="36">
        <f t="shared" si="22"/>
        <v>0</v>
      </c>
      <c r="Q147" s="37">
        <f t="shared" si="23"/>
        <v>1900</v>
      </c>
      <c r="R147" s="37">
        <f t="shared" si="24"/>
        <v>1</v>
      </c>
      <c r="S147" s="37">
        <f t="shared" si="25"/>
        <v>0</v>
      </c>
      <c r="T147" s="34" t="str">
        <f t="shared" si="26"/>
        <v/>
      </c>
      <c r="U147" s="38"/>
      <c r="V147" s="55">
        <v>1</v>
      </c>
      <c r="W147" s="34"/>
      <c r="X147" s="40">
        <f t="shared" si="21"/>
        <v>0</v>
      </c>
      <c r="Y147" s="40">
        <f t="shared" si="27"/>
        <v>0</v>
      </c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56">
        <f t="shared" si="30"/>
        <v>0</v>
      </c>
      <c r="AO147" s="34"/>
      <c r="AP147" s="41">
        <f t="shared" si="31"/>
        <v>0</v>
      </c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57"/>
      <c r="BD147" s="34" t="s">
        <v>86</v>
      </c>
      <c r="BE147" s="34"/>
      <c r="BF147" s="34"/>
      <c r="BG147" s="37">
        <f t="shared" si="28"/>
        <v>0</v>
      </c>
      <c r="BH147" s="34"/>
      <c r="BI147" s="41">
        <f t="shared" si="29"/>
        <v>0</v>
      </c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</row>
    <row r="148" spans="1:75" x14ac:dyDescent="0.15">
      <c r="A148" s="34">
        <v>146</v>
      </c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 t="e">
        <f>VLOOKUP(L148,'[1]償却率（定額法）'!$B$6:$C$104,2)</f>
        <v>#N/A</v>
      </c>
      <c r="N148" s="54"/>
      <c r="O148" s="54"/>
      <c r="P148" s="36">
        <f t="shared" si="22"/>
        <v>0</v>
      </c>
      <c r="Q148" s="37">
        <f t="shared" si="23"/>
        <v>1900</v>
      </c>
      <c r="R148" s="37">
        <f t="shared" si="24"/>
        <v>1</v>
      </c>
      <c r="S148" s="37">
        <f t="shared" si="25"/>
        <v>0</v>
      </c>
      <c r="T148" s="34" t="str">
        <f t="shared" si="26"/>
        <v/>
      </c>
      <c r="U148" s="38"/>
      <c r="V148" s="55">
        <v>1</v>
      </c>
      <c r="W148" s="34"/>
      <c r="X148" s="40">
        <f t="shared" si="21"/>
        <v>0</v>
      </c>
      <c r="Y148" s="40">
        <f t="shared" si="27"/>
        <v>0</v>
      </c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56">
        <f t="shared" si="30"/>
        <v>0</v>
      </c>
      <c r="AO148" s="34"/>
      <c r="AP148" s="41">
        <f t="shared" si="31"/>
        <v>0</v>
      </c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57"/>
      <c r="BD148" s="34" t="s">
        <v>86</v>
      </c>
      <c r="BE148" s="34"/>
      <c r="BF148" s="34"/>
      <c r="BG148" s="37">
        <f t="shared" si="28"/>
        <v>0</v>
      </c>
      <c r="BH148" s="34"/>
      <c r="BI148" s="41">
        <f t="shared" si="29"/>
        <v>0</v>
      </c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</row>
    <row r="149" spans="1:75" x14ac:dyDescent="0.15">
      <c r="A149" s="34">
        <v>147</v>
      </c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 t="e">
        <f>VLOOKUP(L149,'[1]償却率（定額法）'!$B$6:$C$104,2)</f>
        <v>#N/A</v>
      </c>
      <c r="N149" s="54"/>
      <c r="O149" s="54"/>
      <c r="P149" s="36">
        <f t="shared" si="22"/>
        <v>0</v>
      </c>
      <c r="Q149" s="37">
        <f t="shared" si="23"/>
        <v>1900</v>
      </c>
      <c r="R149" s="37">
        <f t="shared" si="24"/>
        <v>1</v>
      </c>
      <c r="S149" s="37">
        <f t="shared" si="25"/>
        <v>0</v>
      </c>
      <c r="T149" s="34" t="str">
        <f t="shared" si="26"/>
        <v/>
      </c>
      <c r="U149" s="38"/>
      <c r="V149" s="55">
        <v>1</v>
      </c>
      <c r="W149" s="34"/>
      <c r="X149" s="40">
        <f t="shared" si="21"/>
        <v>0</v>
      </c>
      <c r="Y149" s="40">
        <f t="shared" si="27"/>
        <v>0</v>
      </c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56">
        <f t="shared" si="30"/>
        <v>0</v>
      </c>
      <c r="AO149" s="34"/>
      <c r="AP149" s="41">
        <f t="shared" si="31"/>
        <v>0</v>
      </c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57"/>
      <c r="BD149" s="34" t="s">
        <v>86</v>
      </c>
      <c r="BE149" s="34"/>
      <c r="BF149" s="34"/>
      <c r="BG149" s="37">
        <f t="shared" si="28"/>
        <v>0</v>
      </c>
      <c r="BH149" s="34"/>
      <c r="BI149" s="41">
        <f t="shared" si="29"/>
        <v>0</v>
      </c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</row>
    <row r="150" spans="1:75" x14ac:dyDescent="0.15">
      <c r="A150" s="34">
        <v>148</v>
      </c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 t="e">
        <f>VLOOKUP(L150,'[1]償却率（定額法）'!$B$6:$C$104,2)</f>
        <v>#N/A</v>
      </c>
      <c r="N150" s="54"/>
      <c r="O150" s="54"/>
      <c r="P150" s="36">
        <f t="shared" si="22"/>
        <v>0</v>
      </c>
      <c r="Q150" s="37">
        <f t="shared" si="23"/>
        <v>1900</v>
      </c>
      <c r="R150" s="37">
        <f t="shared" si="24"/>
        <v>1</v>
      </c>
      <c r="S150" s="37">
        <f t="shared" si="25"/>
        <v>0</v>
      </c>
      <c r="T150" s="34" t="str">
        <f t="shared" si="26"/>
        <v/>
      </c>
      <c r="U150" s="38"/>
      <c r="V150" s="55">
        <v>1</v>
      </c>
      <c r="W150" s="34"/>
      <c r="X150" s="40">
        <f t="shared" si="21"/>
        <v>0</v>
      </c>
      <c r="Y150" s="40">
        <f t="shared" si="27"/>
        <v>0</v>
      </c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56">
        <f t="shared" si="30"/>
        <v>0</v>
      </c>
      <c r="AO150" s="34"/>
      <c r="AP150" s="41">
        <f t="shared" si="31"/>
        <v>0</v>
      </c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57"/>
      <c r="BD150" s="34" t="s">
        <v>86</v>
      </c>
      <c r="BE150" s="34"/>
      <c r="BF150" s="34"/>
      <c r="BG150" s="37">
        <f t="shared" si="28"/>
        <v>0</v>
      </c>
      <c r="BH150" s="34"/>
      <c r="BI150" s="41">
        <f t="shared" si="29"/>
        <v>0</v>
      </c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</row>
    <row r="151" spans="1:75" x14ac:dyDescent="0.15">
      <c r="A151" s="34">
        <v>149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 t="e">
        <f>VLOOKUP(L151,'[1]償却率（定額法）'!$B$6:$C$104,2)</f>
        <v>#N/A</v>
      </c>
      <c r="N151" s="54"/>
      <c r="O151" s="54"/>
      <c r="P151" s="36">
        <f t="shared" si="22"/>
        <v>0</v>
      </c>
      <c r="Q151" s="37">
        <f t="shared" si="23"/>
        <v>1900</v>
      </c>
      <c r="R151" s="37">
        <f t="shared" si="24"/>
        <v>1</v>
      </c>
      <c r="S151" s="37">
        <f t="shared" si="25"/>
        <v>0</v>
      </c>
      <c r="T151" s="34" t="str">
        <f t="shared" si="26"/>
        <v/>
      </c>
      <c r="U151" s="38"/>
      <c r="V151" s="55">
        <v>1</v>
      </c>
      <c r="W151" s="34"/>
      <c r="X151" s="40">
        <f t="shared" si="21"/>
        <v>0</v>
      </c>
      <c r="Y151" s="40">
        <f t="shared" si="27"/>
        <v>0</v>
      </c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56">
        <f t="shared" si="30"/>
        <v>0</v>
      </c>
      <c r="AO151" s="34"/>
      <c r="AP151" s="41">
        <f t="shared" si="31"/>
        <v>0</v>
      </c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57"/>
      <c r="BD151" s="34" t="s">
        <v>86</v>
      </c>
      <c r="BE151" s="34"/>
      <c r="BF151" s="34"/>
      <c r="BG151" s="37">
        <f t="shared" si="28"/>
        <v>0</v>
      </c>
      <c r="BH151" s="34"/>
      <c r="BI151" s="41">
        <f t="shared" si="29"/>
        <v>0</v>
      </c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</row>
    <row r="152" spans="1:75" x14ac:dyDescent="0.15">
      <c r="A152" s="34">
        <v>150</v>
      </c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 t="e">
        <f>VLOOKUP(L152,'[1]償却率（定額法）'!$B$6:$C$104,2)</f>
        <v>#N/A</v>
      </c>
      <c r="N152" s="54"/>
      <c r="O152" s="54"/>
      <c r="P152" s="36">
        <f t="shared" si="22"/>
        <v>0</v>
      </c>
      <c r="Q152" s="37">
        <f t="shared" si="23"/>
        <v>1900</v>
      </c>
      <c r="R152" s="37">
        <f t="shared" si="24"/>
        <v>1</v>
      </c>
      <c r="S152" s="37">
        <f t="shared" si="25"/>
        <v>0</v>
      </c>
      <c r="T152" s="34" t="str">
        <f t="shared" si="26"/>
        <v/>
      </c>
      <c r="U152" s="38"/>
      <c r="V152" s="55">
        <v>1</v>
      </c>
      <c r="W152" s="34"/>
      <c r="X152" s="40">
        <f t="shared" si="21"/>
        <v>0</v>
      </c>
      <c r="Y152" s="40">
        <f t="shared" si="27"/>
        <v>0</v>
      </c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56">
        <f t="shared" si="30"/>
        <v>0</v>
      </c>
      <c r="AO152" s="34"/>
      <c r="AP152" s="41">
        <f t="shared" si="31"/>
        <v>0</v>
      </c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57"/>
      <c r="BD152" s="34" t="s">
        <v>86</v>
      </c>
      <c r="BE152" s="34"/>
      <c r="BF152" s="34"/>
      <c r="BG152" s="37">
        <f t="shared" si="28"/>
        <v>0</v>
      </c>
      <c r="BH152" s="34"/>
      <c r="BI152" s="41">
        <f t="shared" si="29"/>
        <v>0</v>
      </c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</row>
    <row r="153" spans="1:75" x14ac:dyDescent="0.15">
      <c r="A153" s="34">
        <v>151</v>
      </c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 t="e">
        <f>VLOOKUP(L153,'[1]償却率（定額法）'!$B$6:$C$104,2)</f>
        <v>#N/A</v>
      </c>
      <c r="N153" s="54"/>
      <c r="O153" s="54"/>
      <c r="P153" s="36">
        <f t="shared" si="22"/>
        <v>0</v>
      </c>
      <c r="Q153" s="37">
        <f t="shared" si="23"/>
        <v>1900</v>
      </c>
      <c r="R153" s="37">
        <f t="shared" si="24"/>
        <v>1</v>
      </c>
      <c r="S153" s="37">
        <f t="shared" si="25"/>
        <v>0</v>
      </c>
      <c r="T153" s="34" t="str">
        <f t="shared" si="26"/>
        <v/>
      </c>
      <c r="U153" s="38"/>
      <c r="V153" s="55">
        <v>1</v>
      </c>
      <c r="W153" s="34"/>
      <c r="X153" s="40">
        <f t="shared" si="21"/>
        <v>0</v>
      </c>
      <c r="Y153" s="40">
        <f t="shared" si="27"/>
        <v>0</v>
      </c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56">
        <f t="shared" si="30"/>
        <v>0</v>
      </c>
      <c r="AO153" s="34"/>
      <c r="AP153" s="41">
        <f t="shared" si="31"/>
        <v>0</v>
      </c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57"/>
      <c r="BD153" s="34" t="s">
        <v>86</v>
      </c>
      <c r="BE153" s="34"/>
      <c r="BF153" s="34"/>
      <c r="BG153" s="37">
        <f t="shared" si="28"/>
        <v>0</v>
      </c>
      <c r="BH153" s="34"/>
      <c r="BI153" s="41">
        <f t="shared" si="29"/>
        <v>0</v>
      </c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</row>
    <row r="154" spans="1:75" x14ac:dyDescent="0.15">
      <c r="A154" s="34">
        <v>152</v>
      </c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 t="e">
        <f>VLOOKUP(L154,'[1]償却率（定額法）'!$B$6:$C$104,2)</f>
        <v>#N/A</v>
      </c>
      <c r="N154" s="54"/>
      <c r="O154" s="54"/>
      <c r="P154" s="36">
        <f t="shared" si="22"/>
        <v>0</v>
      </c>
      <c r="Q154" s="37">
        <f t="shared" si="23"/>
        <v>1900</v>
      </c>
      <c r="R154" s="37">
        <f t="shared" si="24"/>
        <v>1</v>
      </c>
      <c r="S154" s="37">
        <f t="shared" si="25"/>
        <v>0</v>
      </c>
      <c r="T154" s="34" t="str">
        <f t="shared" si="26"/>
        <v/>
      </c>
      <c r="U154" s="38"/>
      <c r="V154" s="55">
        <v>1</v>
      </c>
      <c r="W154" s="34"/>
      <c r="X154" s="40">
        <f t="shared" si="21"/>
        <v>0</v>
      </c>
      <c r="Y154" s="40">
        <f t="shared" si="27"/>
        <v>0</v>
      </c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56">
        <f t="shared" si="30"/>
        <v>0</v>
      </c>
      <c r="AO154" s="34"/>
      <c r="AP154" s="41">
        <f t="shared" si="31"/>
        <v>0</v>
      </c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57"/>
      <c r="BD154" s="34" t="s">
        <v>86</v>
      </c>
      <c r="BE154" s="34"/>
      <c r="BF154" s="34"/>
      <c r="BG154" s="37">
        <f t="shared" si="28"/>
        <v>0</v>
      </c>
      <c r="BH154" s="34"/>
      <c r="BI154" s="41">
        <f t="shared" si="29"/>
        <v>0</v>
      </c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</row>
    <row r="155" spans="1:75" x14ac:dyDescent="0.15">
      <c r="A155" s="34">
        <v>153</v>
      </c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 t="e">
        <f>VLOOKUP(L155,'[1]償却率（定額法）'!$B$6:$C$104,2)</f>
        <v>#N/A</v>
      </c>
      <c r="N155" s="54"/>
      <c r="O155" s="54"/>
      <c r="P155" s="36">
        <f t="shared" si="22"/>
        <v>0</v>
      </c>
      <c r="Q155" s="37">
        <f t="shared" si="23"/>
        <v>1900</v>
      </c>
      <c r="R155" s="37">
        <f t="shared" si="24"/>
        <v>1</v>
      </c>
      <c r="S155" s="37">
        <f t="shared" si="25"/>
        <v>0</v>
      </c>
      <c r="T155" s="34" t="str">
        <f t="shared" si="26"/>
        <v/>
      </c>
      <c r="U155" s="38"/>
      <c r="V155" s="55">
        <v>1</v>
      </c>
      <c r="W155" s="34"/>
      <c r="X155" s="40">
        <f t="shared" si="21"/>
        <v>0</v>
      </c>
      <c r="Y155" s="40">
        <f t="shared" si="27"/>
        <v>0</v>
      </c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56">
        <f t="shared" si="30"/>
        <v>0</v>
      </c>
      <c r="AO155" s="34"/>
      <c r="AP155" s="41">
        <f t="shared" si="31"/>
        <v>0</v>
      </c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57"/>
      <c r="BD155" s="34" t="s">
        <v>86</v>
      </c>
      <c r="BE155" s="34"/>
      <c r="BF155" s="34"/>
      <c r="BG155" s="37">
        <f t="shared" si="28"/>
        <v>0</v>
      </c>
      <c r="BH155" s="34"/>
      <c r="BI155" s="41">
        <f t="shared" si="29"/>
        <v>0</v>
      </c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</row>
    <row r="156" spans="1:75" x14ac:dyDescent="0.15">
      <c r="A156" s="34">
        <v>154</v>
      </c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 t="e">
        <f>VLOOKUP(L156,'[1]償却率（定額法）'!$B$6:$C$104,2)</f>
        <v>#N/A</v>
      </c>
      <c r="N156" s="54"/>
      <c r="O156" s="54"/>
      <c r="P156" s="36">
        <f t="shared" si="22"/>
        <v>0</v>
      </c>
      <c r="Q156" s="37">
        <f t="shared" si="23"/>
        <v>1900</v>
      </c>
      <c r="R156" s="37">
        <f t="shared" si="24"/>
        <v>1</v>
      </c>
      <c r="S156" s="37">
        <f t="shared" si="25"/>
        <v>0</v>
      </c>
      <c r="T156" s="34" t="str">
        <f t="shared" si="26"/>
        <v/>
      </c>
      <c r="U156" s="38"/>
      <c r="V156" s="55">
        <v>1</v>
      </c>
      <c r="W156" s="34"/>
      <c r="X156" s="40">
        <f t="shared" si="21"/>
        <v>0</v>
      </c>
      <c r="Y156" s="40">
        <f t="shared" si="27"/>
        <v>0</v>
      </c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56">
        <f t="shared" si="30"/>
        <v>0</v>
      </c>
      <c r="AO156" s="34"/>
      <c r="AP156" s="41">
        <f t="shared" si="31"/>
        <v>0</v>
      </c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57"/>
      <c r="BD156" s="34" t="s">
        <v>86</v>
      </c>
      <c r="BE156" s="34"/>
      <c r="BF156" s="34"/>
      <c r="BG156" s="37">
        <f t="shared" si="28"/>
        <v>0</v>
      </c>
      <c r="BH156" s="34"/>
      <c r="BI156" s="41">
        <f t="shared" si="29"/>
        <v>0</v>
      </c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</row>
    <row r="157" spans="1:75" x14ac:dyDescent="0.15">
      <c r="A157" s="34">
        <v>155</v>
      </c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 t="e">
        <f>VLOOKUP(L157,'[1]償却率（定額法）'!$B$6:$C$104,2)</f>
        <v>#N/A</v>
      </c>
      <c r="N157" s="54"/>
      <c r="O157" s="54"/>
      <c r="P157" s="36">
        <f t="shared" si="22"/>
        <v>0</v>
      </c>
      <c r="Q157" s="37">
        <f t="shared" si="23"/>
        <v>1900</v>
      </c>
      <c r="R157" s="37">
        <f t="shared" si="24"/>
        <v>1</v>
      </c>
      <c r="S157" s="37">
        <f t="shared" si="25"/>
        <v>0</v>
      </c>
      <c r="T157" s="34" t="str">
        <f t="shared" si="26"/>
        <v/>
      </c>
      <c r="U157" s="38"/>
      <c r="V157" s="55">
        <v>1</v>
      </c>
      <c r="W157" s="34"/>
      <c r="X157" s="40">
        <f t="shared" si="21"/>
        <v>0</v>
      </c>
      <c r="Y157" s="40">
        <f t="shared" si="27"/>
        <v>0</v>
      </c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56">
        <f t="shared" si="30"/>
        <v>0</v>
      </c>
      <c r="AO157" s="34"/>
      <c r="AP157" s="41">
        <f t="shared" si="31"/>
        <v>0</v>
      </c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57"/>
      <c r="BD157" s="34" t="s">
        <v>86</v>
      </c>
      <c r="BE157" s="34"/>
      <c r="BF157" s="34"/>
      <c r="BG157" s="37">
        <f t="shared" si="28"/>
        <v>0</v>
      </c>
      <c r="BH157" s="34"/>
      <c r="BI157" s="41">
        <f t="shared" si="29"/>
        <v>0</v>
      </c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</row>
    <row r="158" spans="1:75" x14ac:dyDescent="0.15">
      <c r="A158" s="34">
        <v>156</v>
      </c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 t="e">
        <f>VLOOKUP(L158,'[1]償却率（定額法）'!$B$6:$C$104,2)</f>
        <v>#N/A</v>
      </c>
      <c r="N158" s="54"/>
      <c r="O158" s="54"/>
      <c r="P158" s="36">
        <f t="shared" si="22"/>
        <v>0</v>
      </c>
      <c r="Q158" s="37">
        <f t="shared" si="23"/>
        <v>1900</v>
      </c>
      <c r="R158" s="37">
        <f t="shared" si="24"/>
        <v>1</v>
      </c>
      <c r="S158" s="37">
        <f t="shared" si="25"/>
        <v>0</v>
      </c>
      <c r="T158" s="34" t="str">
        <f t="shared" si="26"/>
        <v/>
      </c>
      <c r="U158" s="38"/>
      <c r="V158" s="55">
        <v>1</v>
      </c>
      <c r="W158" s="34"/>
      <c r="X158" s="40">
        <f t="shared" si="21"/>
        <v>0</v>
      </c>
      <c r="Y158" s="40">
        <f t="shared" si="27"/>
        <v>0</v>
      </c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56">
        <f t="shared" si="30"/>
        <v>0</v>
      </c>
      <c r="AO158" s="34"/>
      <c r="AP158" s="41">
        <f t="shared" si="31"/>
        <v>0</v>
      </c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57"/>
      <c r="BD158" s="34" t="s">
        <v>86</v>
      </c>
      <c r="BE158" s="34"/>
      <c r="BF158" s="34"/>
      <c r="BG158" s="37">
        <f t="shared" si="28"/>
        <v>0</v>
      </c>
      <c r="BH158" s="34"/>
      <c r="BI158" s="41">
        <f t="shared" si="29"/>
        <v>0</v>
      </c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</row>
    <row r="159" spans="1:75" x14ac:dyDescent="0.15">
      <c r="A159" s="34">
        <v>157</v>
      </c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 t="e">
        <f>VLOOKUP(L159,'[1]償却率（定額法）'!$B$6:$C$104,2)</f>
        <v>#N/A</v>
      </c>
      <c r="N159" s="54"/>
      <c r="O159" s="54"/>
      <c r="P159" s="36">
        <f t="shared" si="22"/>
        <v>0</v>
      </c>
      <c r="Q159" s="37">
        <f t="shared" si="23"/>
        <v>1900</v>
      </c>
      <c r="R159" s="37">
        <f t="shared" si="24"/>
        <v>1</v>
      </c>
      <c r="S159" s="37">
        <f t="shared" si="25"/>
        <v>0</v>
      </c>
      <c r="T159" s="34" t="str">
        <f t="shared" si="26"/>
        <v/>
      </c>
      <c r="U159" s="38"/>
      <c r="V159" s="55">
        <v>1</v>
      </c>
      <c r="W159" s="34"/>
      <c r="X159" s="40">
        <f t="shared" si="21"/>
        <v>0</v>
      </c>
      <c r="Y159" s="40">
        <f t="shared" si="27"/>
        <v>0</v>
      </c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56">
        <f t="shared" si="30"/>
        <v>0</v>
      </c>
      <c r="AO159" s="34"/>
      <c r="AP159" s="41">
        <f t="shared" si="31"/>
        <v>0</v>
      </c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57"/>
      <c r="BD159" s="34" t="s">
        <v>86</v>
      </c>
      <c r="BE159" s="34"/>
      <c r="BF159" s="34"/>
      <c r="BG159" s="37">
        <f t="shared" si="28"/>
        <v>0</v>
      </c>
      <c r="BH159" s="34"/>
      <c r="BI159" s="41">
        <f t="shared" si="29"/>
        <v>0</v>
      </c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</row>
    <row r="160" spans="1:75" x14ac:dyDescent="0.15">
      <c r="A160" s="34">
        <v>158</v>
      </c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 t="e">
        <f>VLOOKUP(L160,'[1]償却率（定額法）'!$B$6:$C$104,2)</f>
        <v>#N/A</v>
      </c>
      <c r="N160" s="54"/>
      <c r="O160" s="54"/>
      <c r="P160" s="36">
        <f t="shared" si="22"/>
        <v>0</v>
      </c>
      <c r="Q160" s="37">
        <f t="shared" si="23"/>
        <v>1900</v>
      </c>
      <c r="R160" s="37">
        <f t="shared" si="24"/>
        <v>1</v>
      </c>
      <c r="S160" s="37">
        <f t="shared" si="25"/>
        <v>0</v>
      </c>
      <c r="T160" s="34" t="str">
        <f t="shared" si="26"/>
        <v/>
      </c>
      <c r="U160" s="38"/>
      <c r="V160" s="55">
        <v>1</v>
      </c>
      <c r="W160" s="34"/>
      <c r="X160" s="40">
        <f t="shared" si="21"/>
        <v>0</v>
      </c>
      <c r="Y160" s="40">
        <f t="shared" si="27"/>
        <v>0</v>
      </c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56">
        <f t="shared" si="30"/>
        <v>0</v>
      </c>
      <c r="AO160" s="34"/>
      <c r="AP160" s="41">
        <f t="shared" si="31"/>
        <v>0</v>
      </c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57"/>
      <c r="BD160" s="34" t="s">
        <v>86</v>
      </c>
      <c r="BE160" s="34"/>
      <c r="BF160" s="34"/>
      <c r="BG160" s="37">
        <f t="shared" si="28"/>
        <v>0</v>
      </c>
      <c r="BH160" s="34"/>
      <c r="BI160" s="41">
        <f t="shared" si="29"/>
        <v>0</v>
      </c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</row>
    <row r="161" spans="1:75" x14ac:dyDescent="0.15">
      <c r="A161" s="34">
        <v>159</v>
      </c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 t="e">
        <f>VLOOKUP(L161,'[1]償却率（定額法）'!$B$6:$C$104,2)</f>
        <v>#N/A</v>
      </c>
      <c r="N161" s="54"/>
      <c r="O161" s="54"/>
      <c r="P161" s="36">
        <f t="shared" si="22"/>
        <v>0</v>
      </c>
      <c r="Q161" s="37">
        <f t="shared" si="23"/>
        <v>1900</v>
      </c>
      <c r="R161" s="37">
        <f t="shared" si="24"/>
        <v>1</v>
      </c>
      <c r="S161" s="37">
        <f t="shared" si="25"/>
        <v>0</v>
      </c>
      <c r="T161" s="34" t="str">
        <f t="shared" si="26"/>
        <v/>
      </c>
      <c r="U161" s="38"/>
      <c r="V161" s="55">
        <v>1</v>
      </c>
      <c r="W161" s="34"/>
      <c r="X161" s="40">
        <f t="shared" si="21"/>
        <v>0</v>
      </c>
      <c r="Y161" s="40">
        <f t="shared" si="27"/>
        <v>0</v>
      </c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56">
        <f t="shared" si="30"/>
        <v>0</v>
      </c>
      <c r="AO161" s="34"/>
      <c r="AP161" s="41">
        <f t="shared" si="31"/>
        <v>0</v>
      </c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57"/>
      <c r="BD161" s="34" t="s">
        <v>86</v>
      </c>
      <c r="BE161" s="34"/>
      <c r="BF161" s="34"/>
      <c r="BG161" s="37">
        <f t="shared" si="28"/>
        <v>0</v>
      </c>
      <c r="BH161" s="34"/>
      <c r="BI161" s="41">
        <f t="shared" si="29"/>
        <v>0</v>
      </c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</row>
    <row r="162" spans="1:75" x14ac:dyDescent="0.15">
      <c r="A162" s="34">
        <v>160</v>
      </c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 t="e">
        <f>VLOOKUP(L162,'[1]償却率（定額法）'!$B$6:$C$104,2)</f>
        <v>#N/A</v>
      </c>
      <c r="N162" s="54"/>
      <c r="O162" s="54"/>
      <c r="P162" s="36">
        <f t="shared" si="22"/>
        <v>0</v>
      </c>
      <c r="Q162" s="37">
        <f t="shared" si="23"/>
        <v>1900</v>
      </c>
      <c r="R162" s="37">
        <f t="shared" si="24"/>
        <v>1</v>
      </c>
      <c r="S162" s="37">
        <f t="shared" si="25"/>
        <v>0</v>
      </c>
      <c r="T162" s="34" t="str">
        <f t="shared" si="26"/>
        <v/>
      </c>
      <c r="U162" s="38"/>
      <c r="V162" s="55">
        <v>1</v>
      </c>
      <c r="W162" s="34"/>
      <c r="X162" s="40">
        <f t="shared" ref="X162:X225" si="32">IF(BG162=0,0,IF(BG162&gt;L162,U162-1,ROUND((U162*M162)*(BG162-1),0)))</f>
        <v>0</v>
      </c>
      <c r="Y162" s="40">
        <f t="shared" si="27"/>
        <v>0</v>
      </c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56">
        <f t="shared" si="30"/>
        <v>0</v>
      </c>
      <c r="AO162" s="34"/>
      <c r="AP162" s="41">
        <f t="shared" si="31"/>
        <v>0</v>
      </c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57"/>
      <c r="BD162" s="34" t="s">
        <v>86</v>
      </c>
      <c r="BE162" s="34"/>
      <c r="BF162" s="34"/>
      <c r="BG162" s="37">
        <f t="shared" si="28"/>
        <v>0</v>
      </c>
      <c r="BH162" s="34"/>
      <c r="BI162" s="41">
        <f t="shared" si="29"/>
        <v>0</v>
      </c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</row>
    <row r="163" spans="1:75" x14ac:dyDescent="0.15">
      <c r="A163" s="34">
        <v>161</v>
      </c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 t="e">
        <f>VLOOKUP(L163,'[1]償却率（定額法）'!$B$6:$C$104,2)</f>
        <v>#N/A</v>
      </c>
      <c r="N163" s="54"/>
      <c r="O163" s="54"/>
      <c r="P163" s="36">
        <f t="shared" si="22"/>
        <v>0</v>
      </c>
      <c r="Q163" s="37">
        <f t="shared" si="23"/>
        <v>1900</v>
      </c>
      <c r="R163" s="37">
        <f t="shared" si="24"/>
        <v>1</v>
      </c>
      <c r="S163" s="37">
        <f t="shared" si="25"/>
        <v>0</v>
      </c>
      <c r="T163" s="34" t="str">
        <f t="shared" si="26"/>
        <v/>
      </c>
      <c r="U163" s="38"/>
      <c r="V163" s="55">
        <v>1</v>
      </c>
      <c r="W163" s="34"/>
      <c r="X163" s="40">
        <f t="shared" si="32"/>
        <v>0</v>
      </c>
      <c r="Y163" s="40">
        <f t="shared" si="27"/>
        <v>0</v>
      </c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56">
        <f t="shared" si="30"/>
        <v>0</v>
      </c>
      <c r="AO163" s="34"/>
      <c r="AP163" s="41">
        <f t="shared" si="31"/>
        <v>0</v>
      </c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57"/>
      <c r="BD163" s="34" t="s">
        <v>86</v>
      </c>
      <c r="BE163" s="34"/>
      <c r="BF163" s="34"/>
      <c r="BG163" s="37">
        <f t="shared" si="28"/>
        <v>0</v>
      </c>
      <c r="BH163" s="34"/>
      <c r="BI163" s="41">
        <f t="shared" si="29"/>
        <v>0</v>
      </c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</row>
    <row r="164" spans="1:75" x14ac:dyDescent="0.15">
      <c r="A164" s="34">
        <v>162</v>
      </c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 t="e">
        <f>VLOOKUP(L164,'[1]償却率（定額法）'!$B$6:$C$104,2)</f>
        <v>#N/A</v>
      </c>
      <c r="N164" s="54"/>
      <c r="O164" s="54"/>
      <c r="P164" s="36">
        <f t="shared" si="22"/>
        <v>0</v>
      </c>
      <c r="Q164" s="37">
        <f t="shared" si="23"/>
        <v>1900</v>
      </c>
      <c r="R164" s="37">
        <f t="shared" si="24"/>
        <v>1</v>
      </c>
      <c r="S164" s="37">
        <f t="shared" si="25"/>
        <v>0</v>
      </c>
      <c r="T164" s="34" t="str">
        <f t="shared" si="26"/>
        <v/>
      </c>
      <c r="U164" s="38"/>
      <c r="V164" s="55">
        <v>1</v>
      </c>
      <c r="W164" s="34"/>
      <c r="X164" s="40">
        <f t="shared" si="32"/>
        <v>0</v>
      </c>
      <c r="Y164" s="40">
        <f t="shared" si="27"/>
        <v>0</v>
      </c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56">
        <f t="shared" si="30"/>
        <v>0</v>
      </c>
      <c r="AO164" s="34"/>
      <c r="AP164" s="41">
        <f t="shared" si="31"/>
        <v>0</v>
      </c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57"/>
      <c r="BD164" s="34" t="s">
        <v>86</v>
      </c>
      <c r="BE164" s="34"/>
      <c r="BF164" s="34"/>
      <c r="BG164" s="37">
        <f t="shared" si="28"/>
        <v>0</v>
      </c>
      <c r="BH164" s="34"/>
      <c r="BI164" s="41">
        <f t="shared" si="29"/>
        <v>0</v>
      </c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</row>
    <row r="165" spans="1:75" x14ac:dyDescent="0.15">
      <c r="A165" s="34">
        <v>163</v>
      </c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 t="e">
        <f>VLOOKUP(L165,'[1]償却率（定額法）'!$B$6:$C$104,2)</f>
        <v>#N/A</v>
      </c>
      <c r="N165" s="54"/>
      <c r="O165" s="54"/>
      <c r="P165" s="36">
        <f t="shared" si="22"/>
        <v>0</v>
      </c>
      <c r="Q165" s="37">
        <f t="shared" si="23"/>
        <v>1900</v>
      </c>
      <c r="R165" s="37">
        <f t="shared" si="24"/>
        <v>1</v>
      </c>
      <c r="S165" s="37">
        <f t="shared" si="25"/>
        <v>0</v>
      </c>
      <c r="T165" s="34" t="str">
        <f t="shared" si="26"/>
        <v/>
      </c>
      <c r="U165" s="38"/>
      <c r="V165" s="55">
        <v>1</v>
      </c>
      <c r="W165" s="34"/>
      <c r="X165" s="40">
        <f t="shared" si="32"/>
        <v>0</v>
      </c>
      <c r="Y165" s="40">
        <f t="shared" si="27"/>
        <v>0</v>
      </c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56">
        <f t="shared" si="30"/>
        <v>0</v>
      </c>
      <c r="AO165" s="34"/>
      <c r="AP165" s="41">
        <f t="shared" si="31"/>
        <v>0</v>
      </c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57"/>
      <c r="BD165" s="34" t="s">
        <v>86</v>
      </c>
      <c r="BE165" s="34"/>
      <c r="BF165" s="34"/>
      <c r="BG165" s="37">
        <f t="shared" si="28"/>
        <v>0</v>
      </c>
      <c r="BH165" s="34"/>
      <c r="BI165" s="41">
        <f t="shared" si="29"/>
        <v>0</v>
      </c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</row>
    <row r="166" spans="1:75" x14ac:dyDescent="0.15">
      <c r="A166" s="34">
        <v>164</v>
      </c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 t="e">
        <f>VLOOKUP(L166,'[1]償却率（定額法）'!$B$6:$C$104,2)</f>
        <v>#N/A</v>
      </c>
      <c r="N166" s="54"/>
      <c r="O166" s="54"/>
      <c r="P166" s="36">
        <f t="shared" si="22"/>
        <v>0</v>
      </c>
      <c r="Q166" s="37">
        <f t="shared" si="23"/>
        <v>1900</v>
      </c>
      <c r="R166" s="37">
        <f t="shared" si="24"/>
        <v>1</v>
      </c>
      <c r="S166" s="37">
        <f t="shared" si="25"/>
        <v>0</v>
      </c>
      <c r="T166" s="34" t="str">
        <f t="shared" si="26"/>
        <v/>
      </c>
      <c r="U166" s="38"/>
      <c r="V166" s="55">
        <v>1</v>
      </c>
      <c r="W166" s="34"/>
      <c r="X166" s="40">
        <f t="shared" si="32"/>
        <v>0</v>
      </c>
      <c r="Y166" s="40">
        <f t="shared" si="27"/>
        <v>0</v>
      </c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56">
        <f t="shared" si="30"/>
        <v>0</v>
      </c>
      <c r="AO166" s="34"/>
      <c r="AP166" s="41">
        <f t="shared" si="31"/>
        <v>0</v>
      </c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57"/>
      <c r="BD166" s="34" t="s">
        <v>86</v>
      </c>
      <c r="BE166" s="34"/>
      <c r="BF166" s="34"/>
      <c r="BG166" s="37">
        <f t="shared" si="28"/>
        <v>0</v>
      </c>
      <c r="BH166" s="34"/>
      <c r="BI166" s="41">
        <f t="shared" si="29"/>
        <v>0</v>
      </c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</row>
    <row r="167" spans="1:75" x14ac:dyDescent="0.15">
      <c r="A167" s="34">
        <v>165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 t="e">
        <f>VLOOKUP(L167,'[1]償却率（定額法）'!$B$6:$C$104,2)</f>
        <v>#N/A</v>
      </c>
      <c r="N167" s="54"/>
      <c r="O167" s="54"/>
      <c r="P167" s="36">
        <f t="shared" si="22"/>
        <v>0</v>
      </c>
      <c r="Q167" s="37">
        <f t="shared" si="23"/>
        <v>1900</v>
      </c>
      <c r="R167" s="37">
        <f t="shared" si="24"/>
        <v>1</v>
      </c>
      <c r="S167" s="37">
        <f t="shared" si="25"/>
        <v>0</v>
      </c>
      <c r="T167" s="34" t="str">
        <f t="shared" si="26"/>
        <v/>
      </c>
      <c r="U167" s="38"/>
      <c r="V167" s="55">
        <v>1</v>
      </c>
      <c r="W167" s="34"/>
      <c r="X167" s="40">
        <f t="shared" si="32"/>
        <v>0</v>
      </c>
      <c r="Y167" s="40">
        <f t="shared" si="27"/>
        <v>0</v>
      </c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56">
        <f t="shared" si="30"/>
        <v>0</v>
      </c>
      <c r="AO167" s="34"/>
      <c r="AP167" s="41">
        <f t="shared" si="31"/>
        <v>0</v>
      </c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57"/>
      <c r="BD167" s="34" t="s">
        <v>86</v>
      </c>
      <c r="BE167" s="34"/>
      <c r="BF167" s="34"/>
      <c r="BG167" s="37">
        <f t="shared" si="28"/>
        <v>0</v>
      </c>
      <c r="BH167" s="34"/>
      <c r="BI167" s="41">
        <f t="shared" si="29"/>
        <v>0</v>
      </c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</row>
    <row r="168" spans="1:75" x14ac:dyDescent="0.15">
      <c r="A168" s="34">
        <v>166</v>
      </c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 t="e">
        <f>VLOOKUP(L168,'[1]償却率（定額法）'!$B$6:$C$104,2)</f>
        <v>#N/A</v>
      </c>
      <c r="N168" s="54"/>
      <c r="O168" s="54"/>
      <c r="P168" s="36">
        <f t="shared" si="22"/>
        <v>0</v>
      </c>
      <c r="Q168" s="37">
        <f t="shared" si="23"/>
        <v>1900</v>
      </c>
      <c r="R168" s="37">
        <f t="shared" si="24"/>
        <v>1</v>
      </c>
      <c r="S168" s="37">
        <f t="shared" si="25"/>
        <v>0</v>
      </c>
      <c r="T168" s="34" t="str">
        <f t="shared" si="26"/>
        <v/>
      </c>
      <c r="U168" s="38"/>
      <c r="V168" s="55">
        <v>1</v>
      </c>
      <c r="W168" s="34"/>
      <c r="X168" s="40">
        <f t="shared" si="32"/>
        <v>0</v>
      </c>
      <c r="Y168" s="40">
        <f t="shared" si="27"/>
        <v>0</v>
      </c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56">
        <f t="shared" si="30"/>
        <v>0</v>
      </c>
      <c r="AO168" s="34"/>
      <c r="AP168" s="41">
        <f t="shared" si="31"/>
        <v>0</v>
      </c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57"/>
      <c r="BD168" s="34" t="s">
        <v>86</v>
      </c>
      <c r="BE168" s="34"/>
      <c r="BF168" s="34"/>
      <c r="BG168" s="37">
        <f t="shared" si="28"/>
        <v>0</v>
      </c>
      <c r="BH168" s="34"/>
      <c r="BI168" s="41">
        <f t="shared" si="29"/>
        <v>0</v>
      </c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</row>
    <row r="169" spans="1:75" x14ac:dyDescent="0.15">
      <c r="A169" s="34">
        <v>167</v>
      </c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 t="e">
        <f>VLOOKUP(L169,'[1]償却率（定額法）'!$B$6:$C$104,2)</f>
        <v>#N/A</v>
      </c>
      <c r="N169" s="54"/>
      <c r="O169" s="54"/>
      <c r="P169" s="36">
        <f t="shared" si="22"/>
        <v>0</v>
      </c>
      <c r="Q169" s="37">
        <f t="shared" si="23"/>
        <v>1900</v>
      </c>
      <c r="R169" s="37">
        <f t="shared" si="24"/>
        <v>1</v>
      </c>
      <c r="S169" s="37">
        <f t="shared" si="25"/>
        <v>0</v>
      </c>
      <c r="T169" s="34" t="str">
        <f t="shared" si="26"/>
        <v/>
      </c>
      <c r="U169" s="38"/>
      <c r="V169" s="55">
        <v>1</v>
      </c>
      <c r="W169" s="34"/>
      <c r="X169" s="40">
        <f t="shared" si="32"/>
        <v>0</v>
      </c>
      <c r="Y169" s="40">
        <f t="shared" si="27"/>
        <v>0</v>
      </c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56">
        <f t="shared" si="30"/>
        <v>0</v>
      </c>
      <c r="AO169" s="34"/>
      <c r="AP169" s="41">
        <f t="shared" si="31"/>
        <v>0</v>
      </c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57"/>
      <c r="BD169" s="34" t="s">
        <v>86</v>
      </c>
      <c r="BE169" s="34"/>
      <c r="BF169" s="34"/>
      <c r="BG169" s="37">
        <f t="shared" si="28"/>
        <v>0</v>
      </c>
      <c r="BH169" s="34"/>
      <c r="BI169" s="41">
        <f t="shared" si="29"/>
        <v>0</v>
      </c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</row>
    <row r="170" spans="1:75" x14ac:dyDescent="0.15">
      <c r="A170" s="34">
        <v>168</v>
      </c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 t="e">
        <f>VLOOKUP(L170,'[1]償却率（定額法）'!$B$6:$C$104,2)</f>
        <v>#N/A</v>
      </c>
      <c r="N170" s="54"/>
      <c r="O170" s="54"/>
      <c r="P170" s="36">
        <f t="shared" si="22"/>
        <v>0</v>
      </c>
      <c r="Q170" s="37">
        <f t="shared" si="23"/>
        <v>1900</v>
      </c>
      <c r="R170" s="37">
        <f t="shared" si="24"/>
        <v>1</v>
      </c>
      <c r="S170" s="37">
        <f t="shared" si="25"/>
        <v>0</v>
      </c>
      <c r="T170" s="34" t="str">
        <f t="shared" si="26"/>
        <v/>
      </c>
      <c r="U170" s="38"/>
      <c r="V170" s="55">
        <v>1</v>
      </c>
      <c r="W170" s="34"/>
      <c r="X170" s="40">
        <f t="shared" si="32"/>
        <v>0</v>
      </c>
      <c r="Y170" s="40">
        <f t="shared" si="27"/>
        <v>0</v>
      </c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56">
        <f t="shared" si="30"/>
        <v>0</v>
      </c>
      <c r="AO170" s="34"/>
      <c r="AP170" s="41">
        <f t="shared" si="31"/>
        <v>0</v>
      </c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57"/>
      <c r="BD170" s="34" t="s">
        <v>86</v>
      </c>
      <c r="BE170" s="34"/>
      <c r="BF170" s="34"/>
      <c r="BG170" s="37">
        <f t="shared" si="28"/>
        <v>0</v>
      </c>
      <c r="BH170" s="34"/>
      <c r="BI170" s="41">
        <f t="shared" si="29"/>
        <v>0</v>
      </c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</row>
    <row r="171" spans="1:75" x14ac:dyDescent="0.15">
      <c r="A171" s="34">
        <v>169</v>
      </c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 t="e">
        <f>VLOOKUP(L171,'[1]償却率（定額法）'!$B$6:$C$104,2)</f>
        <v>#N/A</v>
      </c>
      <c r="N171" s="54"/>
      <c r="O171" s="54"/>
      <c r="P171" s="36">
        <f t="shared" si="22"/>
        <v>0</v>
      </c>
      <c r="Q171" s="37">
        <f t="shared" si="23"/>
        <v>1900</v>
      </c>
      <c r="R171" s="37">
        <f t="shared" si="24"/>
        <v>1</v>
      </c>
      <c r="S171" s="37">
        <f t="shared" si="25"/>
        <v>0</v>
      </c>
      <c r="T171" s="34" t="str">
        <f t="shared" si="26"/>
        <v/>
      </c>
      <c r="U171" s="38"/>
      <c r="V171" s="55">
        <v>1</v>
      </c>
      <c r="W171" s="34"/>
      <c r="X171" s="40">
        <f t="shared" si="32"/>
        <v>0</v>
      </c>
      <c r="Y171" s="40">
        <f t="shared" si="27"/>
        <v>0</v>
      </c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56">
        <f t="shared" si="30"/>
        <v>0</v>
      </c>
      <c r="AO171" s="34"/>
      <c r="AP171" s="41">
        <f t="shared" si="31"/>
        <v>0</v>
      </c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57"/>
      <c r="BD171" s="34" t="s">
        <v>86</v>
      </c>
      <c r="BE171" s="34"/>
      <c r="BF171" s="34"/>
      <c r="BG171" s="37">
        <f t="shared" si="28"/>
        <v>0</v>
      </c>
      <c r="BH171" s="34"/>
      <c r="BI171" s="41">
        <f t="shared" si="29"/>
        <v>0</v>
      </c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</row>
    <row r="172" spans="1:75" x14ac:dyDescent="0.15">
      <c r="A172" s="34">
        <v>170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 t="e">
        <f>VLOOKUP(L172,'[1]償却率（定額法）'!$B$6:$C$104,2)</f>
        <v>#N/A</v>
      </c>
      <c r="N172" s="54"/>
      <c r="O172" s="54"/>
      <c r="P172" s="36">
        <f t="shared" si="22"/>
        <v>0</v>
      </c>
      <c r="Q172" s="37">
        <f t="shared" si="23"/>
        <v>1900</v>
      </c>
      <c r="R172" s="37">
        <f t="shared" si="24"/>
        <v>1</v>
      </c>
      <c r="S172" s="37">
        <f t="shared" si="25"/>
        <v>0</v>
      </c>
      <c r="T172" s="34" t="str">
        <f t="shared" si="26"/>
        <v/>
      </c>
      <c r="U172" s="38"/>
      <c r="V172" s="55">
        <v>1</v>
      </c>
      <c r="W172" s="34"/>
      <c r="X172" s="40">
        <f t="shared" si="32"/>
        <v>0</v>
      </c>
      <c r="Y172" s="40">
        <f t="shared" si="27"/>
        <v>0</v>
      </c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56">
        <f t="shared" si="30"/>
        <v>0</v>
      </c>
      <c r="AO172" s="34"/>
      <c r="AP172" s="41">
        <f t="shared" si="31"/>
        <v>0</v>
      </c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57"/>
      <c r="BD172" s="34" t="s">
        <v>86</v>
      </c>
      <c r="BE172" s="34"/>
      <c r="BF172" s="34"/>
      <c r="BG172" s="37">
        <f t="shared" si="28"/>
        <v>0</v>
      </c>
      <c r="BH172" s="34"/>
      <c r="BI172" s="41">
        <f t="shared" si="29"/>
        <v>0</v>
      </c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</row>
    <row r="173" spans="1:75" x14ac:dyDescent="0.15">
      <c r="A173" s="34">
        <v>171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 t="e">
        <f>VLOOKUP(L173,'[1]償却率（定額法）'!$B$6:$C$104,2)</f>
        <v>#N/A</v>
      </c>
      <c r="N173" s="54"/>
      <c r="O173" s="54"/>
      <c r="P173" s="36">
        <f t="shared" si="22"/>
        <v>0</v>
      </c>
      <c r="Q173" s="37">
        <f t="shared" si="23"/>
        <v>1900</v>
      </c>
      <c r="R173" s="37">
        <f t="shared" si="24"/>
        <v>1</v>
      </c>
      <c r="S173" s="37">
        <f t="shared" si="25"/>
        <v>0</v>
      </c>
      <c r="T173" s="34" t="str">
        <f t="shared" si="26"/>
        <v/>
      </c>
      <c r="U173" s="38"/>
      <c r="V173" s="55">
        <v>1</v>
      </c>
      <c r="W173" s="34"/>
      <c r="X173" s="40">
        <f t="shared" si="32"/>
        <v>0</v>
      </c>
      <c r="Y173" s="40">
        <f t="shared" si="27"/>
        <v>0</v>
      </c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56">
        <f t="shared" si="30"/>
        <v>0</v>
      </c>
      <c r="AO173" s="34"/>
      <c r="AP173" s="41">
        <f t="shared" si="31"/>
        <v>0</v>
      </c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57"/>
      <c r="BD173" s="34" t="s">
        <v>86</v>
      </c>
      <c r="BE173" s="34"/>
      <c r="BF173" s="34"/>
      <c r="BG173" s="37">
        <f t="shared" si="28"/>
        <v>0</v>
      </c>
      <c r="BH173" s="34"/>
      <c r="BI173" s="41">
        <f t="shared" si="29"/>
        <v>0</v>
      </c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</row>
    <row r="174" spans="1:75" x14ac:dyDescent="0.15">
      <c r="A174" s="34">
        <v>172</v>
      </c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 t="e">
        <f>VLOOKUP(L174,'[1]償却率（定額法）'!$B$6:$C$104,2)</f>
        <v>#N/A</v>
      </c>
      <c r="N174" s="54"/>
      <c r="O174" s="54"/>
      <c r="P174" s="36">
        <f t="shared" si="22"/>
        <v>0</v>
      </c>
      <c r="Q174" s="37">
        <f t="shared" si="23"/>
        <v>1900</v>
      </c>
      <c r="R174" s="37">
        <f t="shared" si="24"/>
        <v>1</v>
      </c>
      <c r="S174" s="37">
        <f t="shared" si="25"/>
        <v>0</v>
      </c>
      <c r="T174" s="34" t="str">
        <f t="shared" si="26"/>
        <v/>
      </c>
      <c r="U174" s="38"/>
      <c r="V174" s="55">
        <v>1</v>
      </c>
      <c r="W174" s="34"/>
      <c r="X174" s="40">
        <f t="shared" si="32"/>
        <v>0</v>
      </c>
      <c r="Y174" s="40">
        <f t="shared" si="27"/>
        <v>0</v>
      </c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56">
        <f t="shared" si="30"/>
        <v>0</v>
      </c>
      <c r="AO174" s="34"/>
      <c r="AP174" s="41">
        <f t="shared" si="31"/>
        <v>0</v>
      </c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57"/>
      <c r="BD174" s="34" t="s">
        <v>86</v>
      </c>
      <c r="BE174" s="34"/>
      <c r="BF174" s="34"/>
      <c r="BG174" s="37">
        <f t="shared" si="28"/>
        <v>0</v>
      </c>
      <c r="BH174" s="34"/>
      <c r="BI174" s="41">
        <f t="shared" si="29"/>
        <v>0</v>
      </c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</row>
    <row r="175" spans="1:75" x14ac:dyDescent="0.15">
      <c r="A175" s="34">
        <v>173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 t="e">
        <f>VLOOKUP(L175,'[1]償却率（定額法）'!$B$6:$C$104,2)</f>
        <v>#N/A</v>
      </c>
      <c r="N175" s="54"/>
      <c r="O175" s="54"/>
      <c r="P175" s="36">
        <f t="shared" si="22"/>
        <v>0</v>
      </c>
      <c r="Q175" s="37">
        <f t="shared" si="23"/>
        <v>1900</v>
      </c>
      <c r="R175" s="37">
        <f t="shared" si="24"/>
        <v>1</v>
      </c>
      <c r="S175" s="37">
        <f t="shared" si="25"/>
        <v>0</v>
      </c>
      <c r="T175" s="34" t="str">
        <f t="shared" si="26"/>
        <v/>
      </c>
      <c r="U175" s="38"/>
      <c r="V175" s="55">
        <v>1</v>
      </c>
      <c r="W175" s="34"/>
      <c r="X175" s="40">
        <f t="shared" si="32"/>
        <v>0</v>
      </c>
      <c r="Y175" s="40">
        <f t="shared" si="27"/>
        <v>0</v>
      </c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56">
        <f t="shared" si="30"/>
        <v>0</v>
      </c>
      <c r="AO175" s="34"/>
      <c r="AP175" s="41">
        <f t="shared" si="31"/>
        <v>0</v>
      </c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57"/>
      <c r="BD175" s="34" t="s">
        <v>86</v>
      </c>
      <c r="BE175" s="34"/>
      <c r="BF175" s="34"/>
      <c r="BG175" s="37">
        <f t="shared" si="28"/>
        <v>0</v>
      </c>
      <c r="BH175" s="34"/>
      <c r="BI175" s="41">
        <f t="shared" si="29"/>
        <v>0</v>
      </c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</row>
    <row r="176" spans="1:75" x14ac:dyDescent="0.15">
      <c r="A176" s="34">
        <v>174</v>
      </c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 t="e">
        <f>VLOOKUP(L176,'[1]償却率（定額法）'!$B$6:$C$104,2)</f>
        <v>#N/A</v>
      </c>
      <c r="N176" s="54"/>
      <c r="O176" s="54"/>
      <c r="P176" s="36">
        <f t="shared" si="22"/>
        <v>0</v>
      </c>
      <c r="Q176" s="37">
        <f t="shared" si="23"/>
        <v>1900</v>
      </c>
      <c r="R176" s="37">
        <f t="shared" si="24"/>
        <v>1</v>
      </c>
      <c r="S176" s="37">
        <f t="shared" si="25"/>
        <v>0</v>
      </c>
      <c r="T176" s="34" t="str">
        <f t="shared" si="26"/>
        <v/>
      </c>
      <c r="U176" s="38"/>
      <c r="V176" s="55">
        <v>1</v>
      </c>
      <c r="W176" s="34"/>
      <c r="X176" s="40">
        <f t="shared" si="32"/>
        <v>0</v>
      </c>
      <c r="Y176" s="40">
        <f t="shared" si="27"/>
        <v>0</v>
      </c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56">
        <f t="shared" si="30"/>
        <v>0</v>
      </c>
      <c r="AO176" s="34"/>
      <c r="AP176" s="41">
        <f t="shared" si="31"/>
        <v>0</v>
      </c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57"/>
      <c r="BD176" s="34" t="s">
        <v>86</v>
      </c>
      <c r="BE176" s="34"/>
      <c r="BF176" s="34"/>
      <c r="BG176" s="37">
        <f t="shared" si="28"/>
        <v>0</v>
      </c>
      <c r="BH176" s="34"/>
      <c r="BI176" s="41">
        <f t="shared" si="29"/>
        <v>0</v>
      </c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</row>
    <row r="177" spans="1:75" x14ac:dyDescent="0.15">
      <c r="A177" s="34">
        <v>175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 t="e">
        <f>VLOOKUP(L177,'[1]償却率（定額法）'!$B$6:$C$104,2)</f>
        <v>#N/A</v>
      </c>
      <c r="N177" s="54"/>
      <c r="O177" s="54"/>
      <c r="P177" s="36">
        <f t="shared" si="22"/>
        <v>0</v>
      </c>
      <c r="Q177" s="37">
        <f t="shared" si="23"/>
        <v>1900</v>
      </c>
      <c r="R177" s="37">
        <f t="shared" si="24"/>
        <v>1</v>
      </c>
      <c r="S177" s="37">
        <f t="shared" si="25"/>
        <v>0</v>
      </c>
      <c r="T177" s="34" t="str">
        <f t="shared" si="26"/>
        <v/>
      </c>
      <c r="U177" s="38"/>
      <c r="V177" s="55">
        <v>1</v>
      </c>
      <c r="W177" s="34"/>
      <c r="X177" s="40">
        <f t="shared" si="32"/>
        <v>0</v>
      </c>
      <c r="Y177" s="40">
        <f t="shared" si="27"/>
        <v>0</v>
      </c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56">
        <f t="shared" si="30"/>
        <v>0</v>
      </c>
      <c r="AO177" s="34"/>
      <c r="AP177" s="41">
        <f t="shared" si="31"/>
        <v>0</v>
      </c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57"/>
      <c r="BD177" s="34" t="s">
        <v>86</v>
      </c>
      <c r="BE177" s="34"/>
      <c r="BF177" s="34"/>
      <c r="BG177" s="37">
        <f t="shared" si="28"/>
        <v>0</v>
      </c>
      <c r="BH177" s="34"/>
      <c r="BI177" s="41">
        <f t="shared" si="29"/>
        <v>0</v>
      </c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</row>
    <row r="178" spans="1:75" x14ac:dyDescent="0.15">
      <c r="A178" s="34">
        <v>176</v>
      </c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 t="e">
        <f>VLOOKUP(L178,'[1]償却率（定額法）'!$B$6:$C$104,2)</f>
        <v>#N/A</v>
      </c>
      <c r="N178" s="54"/>
      <c r="O178" s="54"/>
      <c r="P178" s="36">
        <f t="shared" si="22"/>
        <v>0</v>
      </c>
      <c r="Q178" s="37">
        <f t="shared" si="23"/>
        <v>1900</v>
      </c>
      <c r="R178" s="37">
        <f t="shared" si="24"/>
        <v>1</v>
      </c>
      <c r="S178" s="37">
        <f t="shared" si="25"/>
        <v>0</v>
      </c>
      <c r="T178" s="34" t="str">
        <f t="shared" si="26"/>
        <v/>
      </c>
      <c r="U178" s="38"/>
      <c r="V178" s="55">
        <v>1</v>
      </c>
      <c r="W178" s="34"/>
      <c r="X178" s="40">
        <f t="shared" si="32"/>
        <v>0</v>
      </c>
      <c r="Y178" s="40">
        <f t="shared" si="27"/>
        <v>0</v>
      </c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56">
        <f t="shared" si="30"/>
        <v>0</v>
      </c>
      <c r="AO178" s="34"/>
      <c r="AP178" s="41">
        <f t="shared" si="31"/>
        <v>0</v>
      </c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57"/>
      <c r="BD178" s="34" t="s">
        <v>86</v>
      </c>
      <c r="BE178" s="34"/>
      <c r="BF178" s="34"/>
      <c r="BG178" s="37">
        <f t="shared" si="28"/>
        <v>0</v>
      </c>
      <c r="BH178" s="34"/>
      <c r="BI178" s="41">
        <f t="shared" si="29"/>
        <v>0</v>
      </c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</row>
    <row r="179" spans="1:75" x14ac:dyDescent="0.15">
      <c r="A179" s="34">
        <v>177</v>
      </c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 t="e">
        <f>VLOOKUP(L179,'[1]償却率（定額法）'!$B$6:$C$104,2)</f>
        <v>#N/A</v>
      </c>
      <c r="N179" s="54"/>
      <c r="O179" s="54"/>
      <c r="P179" s="36">
        <f t="shared" si="22"/>
        <v>0</v>
      </c>
      <c r="Q179" s="37">
        <f t="shared" si="23"/>
        <v>1900</v>
      </c>
      <c r="R179" s="37">
        <f t="shared" si="24"/>
        <v>1</v>
      </c>
      <c r="S179" s="37">
        <f t="shared" si="25"/>
        <v>0</v>
      </c>
      <c r="T179" s="34" t="str">
        <f t="shared" si="26"/>
        <v/>
      </c>
      <c r="U179" s="38"/>
      <c r="V179" s="55">
        <v>1</v>
      </c>
      <c r="W179" s="34"/>
      <c r="X179" s="40">
        <f t="shared" si="32"/>
        <v>0</v>
      </c>
      <c r="Y179" s="40">
        <f t="shared" si="27"/>
        <v>0</v>
      </c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56">
        <f t="shared" si="30"/>
        <v>0</v>
      </c>
      <c r="AO179" s="34"/>
      <c r="AP179" s="41">
        <f t="shared" si="31"/>
        <v>0</v>
      </c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57"/>
      <c r="BD179" s="34" t="s">
        <v>86</v>
      </c>
      <c r="BE179" s="34"/>
      <c r="BF179" s="34"/>
      <c r="BG179" s="37">
        <f t="shared" si="28"/>
        <v>0</v>
      </c>
      <c r="BH179" s="34"/>
      <c r="BI179" s="41">
        <f t="shared" si="29"/>
        <v>0</v>
      </c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</row>
    <row r="180" spans="1:75" x14ac:dyDescent="0.15">
      <c r="A180" s="34">
        <v>178</v>
      </c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 t="e">
        <f>VLOOKUP(L180,'[1]償却率（定額法）'!$B$6:$C$104,2)</f>
        <v>#N/A</v>
      </c>
      <c r="N180" s="54"/>
      <c r="O180" s="54"/>
      <c r="P180" s="36">
        <f t="shared" si="22"/>
        <v>0</v>
      </c>
      <c r="Q180" s="37">
        <f t="shared" si="23"/>
        <v>1900</v>
      </c>
      <c r="R180" s="37">
        <f t="shared" si="24"/>
        <v>1</v>
      </c>
      <c r="S180" s="37">
        <f t="shared" si="25"/>
        <v>0</v>
      </c>
      <c r="T180" s="34" t="str">
        <f t="shared" si="26"/>
        <v/>
      </c>
      <c r="U180" s="38"/>
      <c r="V180" s="55">
        <v>1</v>
      </c>
      <c r="W180" s="34"/>
      <c r="X180" s="40">
        <f t="shared" si="32"/>
        <v>0</v>
      </c>
      <c r="Y180" s="40">
        <f t="shared" si="27"/>
        <v>0</v>
      </c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56">
        <f t="shared" si="30"/>
        <v>0</v>
      </c>
      <c r="AO180" s="34"/>
      <c r="AP180" s="41">
        <f t="shared" si="31"/>
        <v>0</v>
      </c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57"/>
      <c r="BD180" s="34" t="s">
        <v>86</v>
      </c>
      <c r="BE180" s="34"/>
      <c r="BF180" s="34"/>
      <c r="BG180" s="37">
        <f t="shared" si="28"/>
        <v>0</v>
      </c>
      <c r="BH180" s="34"/>
      <c r="BI180" s="41">
        <f t="shared" si="29"/>
        <v>0</v>
      </c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</row>
    <row r="181" spans="1:75" x14ac:dyDescent="0.15">
      <c r="A181" s="34">
        <v>179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 t="e">
        <f>VLOOKUP(L181,'[1]償却率（定額法）'!$B$6:$C$104,2)</f>
        <v>#N/A</v>
      </c>
      <c r="N181" s="54"/>
      <c r="O181" s="54"/>
      <c r="P181" s="36">
        <f t="shared" si="22"/>
        <v>0</v>
      </c>
      <c r="Q181" s="37">
        <f t="shared" si="23"/>
        <v>1900</v>
      </c>
      <c r="R181" s="37">
        <f t="shared" si="24"/>
        <v>1</v>
      </c>
      <c r="S181" s="37">
        <f t="shared" si="25"/>
        <v>0</v>
      </c>
      <c r="T181" s="34" t="str">
        <f t="shared" si="26"/>
        <v/>
      </c>
      <c r="U181" s="38"/>
      <c r="V181" s="55">
        <v>1</v>
      </c>
      <c r="W181" s="34"/>
      <c r="X181" s="40">
        <f t="shared" si="32"/>
        <v>0</v>
      </c>
      <c r="Y181" s="40">
        <f t="shared" si="27"/>
        <v>0</v>
      </c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56">
        <f t="shared" si="30"/>
        <v>0</v>
      </c>
      <c r="AO181" s="34"/>
      <c r="AP181" s="41">
        <f t="shared" si="31"/>
        <v>0</v>
      </c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57"/>
      <c r="BD181" s="34" t="s">
        <v>86</v>
      </c>
      <c r="BE181" s="34"/>
      <c r="BF181" s="34"/>
      <c r="BG181" s="37">
        <f t="shared" si="28"/>
        <v>0</v>
      </c>
      <c r="BH181" s="34"/>
      <c r="BI181" s="41">
        <f t="shared" si="29"/>
        <v>0</v>
      </c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</row>
    <row r="182" spans="1:75" x14ac:dyDescent="0.15">
      <c r="A182" s="34">
        <v>180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 t="e">
        <f>VLOOKUP(L182,'[1]償却率（定額法）'!$B$6:$C$104,2)</f>
        <v>#N/A</v>
      </c>
      <c r="N182" s="54"/>
      <c r="O182" s="54"/>
      <c r="P182" s="36">
        <f t="shared" si="22"/>
        <v>0</v>
      </c>
      <c r="Q182" s="37">
        <f t="shared" si="23"/>
        <v>1900</v>
      </c>
      <c r="R182" s="37">
        <f t="shared" si="24"/>
        <v>1</v>
      </c>
      <c r="S182" s="37">
        <f t="shared" si="25"/>
        <v>0</v>
      </c>
      <c r="T182" s="34" t="str">
        <f t="shared" si="26"/>
        <v/>
      </c>
      <c r="U182" s="38"/>
      <c r="V182" s="55">
        <v>1</v>
      </c>
      <c r="W182" s="34"/>
      <c r="X182" s="40">
        <f t="shared" si="32"/>
        <v>0</v>
      </c>
      <c r="Y182" s="40">
        <f t="shared" si="27"/>
        <v>0</v>
      </c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56">
        <f t="shared" si="30"/>
        <v>0</v>
      </c>
      <c r="AO182" s="34"/>
      <c r="AP182" s="41">
        <f t="shared" si="31"/>
        <v>0</v>
      </c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57"/>
      <c r="BD182" s="34" t="s">
        <v>86</v>
      </c>
      <c r="BE182" s="34"/>
      <c r="BF182" s="34"/>
      <c r="BG182" s="37">
        <f t="shared" si="28"/>
        <v>0</v>
      </c>
      <c r="BH182" s="34"/>
      <c r="BI182" s="41">
        <f t="shared" si="29"/>
        <v>0</v>
      </c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</row>
    <row r="183" spans="1:75" x14ac:dyDescent="0.15">
      <c r="A183" s="34">
        <v>181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 t="e">
        <f>VLOOKUP(L183,'[1]償却率（定額法）'!$B$6:$C$104,2)</f>
        <v>#N/A</v>
      </c>
      <c r="N183" s="54"/>
      <c r="O183" s="54"/>
      <c r="P183" s="36">
        <f t="shared" si="22"/>
        <v>0</v>
      </c>
      <c r="Q183" s="37">
        <f t="shared" si="23"/>
        <v>1900</v>
      </c>
      <c r="R183" s="37">
        <f t="shared" si="24"/>
        <v>1</v>
      </c>
      <c r="S183" s="37">
        <f t="shared" si="25"/>
        <v>0</v>
      </c>
      <c r="T183" s="34" t="str">
        <f t="shared" si="26"/>
        <v/>
      </c>
      <c r="U183" s="38"/>
      <c r="V183" s="55">
        <v>1</v>
      </c>
      <c r="W183" s="34"/>
      <c r="X183" s="40">
        <f t="shared" si="32"/>
        <v>0</v>
      </c>
      <c r="Y183" s="40">
        <f t="shared" si="27"/>
        <v>0</v>
      </c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56">
        <f t="shared" si="30"/>
        <v>0</v>
      </c>
      <c r="AO183" s="34"/>
      <c r="AP183" s="41">
        <f t="shared" si="31"/>
        <v>0</v>
      </c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57"/>
      <c r="BD183" s="34" t="s">
        <v>86</v>
      </c>
      <c r="BE183" s="34"/>
      <c r="BF183" s="34"/>
      <c r="BG183" s="37">
        <f t="shared" si="28"/>
        <v>0</v>
      </c>
      <c r="BH183" s="34"/>
      <c r="BI183" s="41">
        <f t="shared" si="29"/>
        <v>0</v>
      </c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</row>
    <row r="184" spans="1:75" x14ac:dyDescent="0.15">
      <c r="A184" s="34">
        <v>182</v>
      </c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 t="e">
        <f>VLOOKUP(L184,'[1]償却率（定額法）'!$B$6:$C$104,2)</f>
        <v>#N/A</v>
      </c>
      <c r="N184" s="54"/>
      <c r="O184" s="54"/>
      <c r="P184" s="36">
        <f t="shared" si="22"/>
        <v>0</v>
      </c>
      <c r="Q184" s="37">
        <f t="shared" si="23"/>
        <v>1900</v>
      </c>
      <c r="R184" s="37">
        <f t="shared" si="24"/>
        <v>1</v>
      </c>
      <c r="S184" s="37">
        <f t="shared" si="25"/>
        <v>0</v>
      </c>
      <c r="T184" s="34" t="str">
        <f t="shared" si="26"/>
        <v/>
      </c>
      <c r="U184" s="38"/>
      <c r="V184" s="55">
        <v>1</v>
      </c>
      <c r="W184" s="34"/>
      <c r="X184" s="40">
        <f t="shared" si="32"/>
        <v>0</v>
      </c>
      <c r="Y184" s="40">
        <f t="shared" si="27"/>
        <v>0</v>
      </c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56">
        <f t="shared" si="30"/>
        <v>0</v>
      </c>
      <c r="AO184" s="34"/>
      <c r="AP184" s="41">
        <f t="shared" si="31"/>
        <v>0</v>
      </c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57"/>
      <c r="BD184" s="34" t="s">
        <v>86</v>
      </c>
      <c r="BE184" s="34"/>
      <c r="BF184" s="34"/>
      <c r="BG184" s="37">
        <f t="shared" si="28"/>
        <v>0</v>
      </c>
      <c r="BH184" s="34"/>
      <c r="BI184" s="41">
        <f t="shared" si="29"/>
        <v>0</v>
      </c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</row>
    <row r="185" spans="1:75" x14ac:dyDescent="0.15">
      <c r="A185" s="34">
        <v>183</v>
      </c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 t="e">
        <f>VLOOKUP(L185,'[1]償却率（定額法）'!$B$6:$C$104,2)</f>
        <v>#N/A</v>
      </c>
      <c r="N185" s="54"/>
      <c r="O185" s="54"/>
      <c r="P185" s="36">
        <f t="shared" si="22"/>
        <v>0</v>
      </c>
      <c r="Q185" s="37">
        <f t="shared" si="23"/>
        <v>1900</v>
      </c>
      <c r="R185" s="37">
        <f t="shared" si="24"/>
        <v>1</v>
      </c>
      <c r="S185" s="37">
        <f t="shared" si="25"/>
        <v>0</v>
      </c>
      <c r="T185" s="34" t="str">
        <f t="shared" si="26"/>
        <v/>
      </c>
      <c r="U185" s="38"/>
      <c r="V185" s="55">
        <v>1</v>
      </c>
      <c r="W185" s="34"/>
      <c r="X185" s="40">
        <f t="shared" si="32"/>
        <v>0</v>
      </c>
      <c r="Y185" s="40">
        <f t="shared" si="27"/>
        <v>0</v>
      </c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56">
        <f t="shared" si="30"/>
        <v>0</v>
      </c>
      <c r="AO185" s="34"/>
      <c r="AP185" s="41">
        <f t="shared" si="31"/>
        <v>0</v>
      </c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57"/>
      <c r="BD185" s="34" t="s">
        <v>86</v>
      </c>
      <c r="BE185" s="34"/>
      <c r="BF185" s="34"/>
      <c r="BG185" s="37">
        <f t="shared" si="28"/>
        <v>0</v>
      </c>
      <c r="BH185" s="34"/>
      <c r="BI185" s="41">
        <f t="shared" si="29"/>
        <v>0</v>
      </c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</row>
    <row r="186" spans="1:75" x14ac:dyDescent="0.15">
      <c r="A186" s="34">
        <v>184</v>
      </c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 t="e">
        <f>VLOOKUP(L186,'[1]償却率（定額法）'!$B$6:$C$104,2)</f>
        <v>#N/A</v>
      </c>
      <c r="N186" s="54"/>
      <c r="O186" s="54"/>
      <c r="P186" s="36">
        <f t="shared" si="22"/>
        <v>0</v>
      </c>
      <c r="Q186" s="37">
        <f t="shared" si="23"/>
        <v>1900</v>
      </c>
      <c r="R186" s="37">
        <f t="shared" si="24"/>
        <v>1</v>
      </c>
      <c r="S186" s="37">
        <f t="shared" si="25"/>
        <v>0</v>
      </c>
      <c r="T186" s="34" t="str">
        <f t="shared" si="26"/>
        <v/>
      </c>
      <c r="U186" s="38"/>
      <c r="V186" s="55">
        <v>1</v>
      </c>
      <c r="W186" s="34"/>
      <c r="X186" s="40">
        <f t="shared" si="32"/>
        <v>0</v>
      </c>
      <c r="Y186" s="40">
        <f t="shared" si="27"/>
        <v>0</v>
      </c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56">
        <f t="shared" si="30"/>
        <v>0</v>
      </c>
      <c r="AO186" s="34"/>
      <c r="AP186" s="41">
        <f t="shared" si="31"/>
        <v>0</v>
      </c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57"/>
      <c r="BD186" s="34" t="s">
        <v>86</v>
      </c>
      <c r="BE186" s="34"/>
      <c r="BF186" s="34"/>
      <c r="BG186" s="37">
        <f t="shared" si="28"/>
        <v>0</v>
      </c>
      <c r="BH186" s="34"/>
      <c r="BI186" s="41">
        <f t="shared" si="29"/>
        <v>0</v>
      </c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</row>
    <row r="187" spans="1:75" x14ac:dyDescent="0.15">
      <c r="A187" s="34">
        <v>185</v>
      </c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 t="e">
        <f>VLOOKUP(L187,'[1]償却率（定額法）'!$B$6:$C$104,2)</f>
        <v>#N/A</v>
      </c>
      <c r="N187" s="54"/>
      <c r="O187" s="54"/>
      <c r="P187" s="36">
        <f t="shared" si="22"/>
        <v>0</v>
      </c>
      <c r="Q187" s="37">
        <f t="shared" si="23"/>
        <v>1900</v>
      </c>
      <c r="R187" s="37">
        <f t="shared" si="24"/>
        <v>1</v>
      </c>
      <c r="S187" s="37">
        <f t="shared" si="25"/>
        <v>0</v>
      </c>
      <c r="T187" s="34" t="str">
        <f t="shared" si="26"/>
        <v/>
      </c>
      <c r="U187" s="38"/>
      <c r="V187" s="55">
        <v>1</v>
      </c>
      <c r="W187" s="34"/>
      <c r="X187" s="40">
        <f t="shared" si="32"/>
        <v>0</v>
      </c>
      <c r="Y187" s="40">
        <f t="shared" si="27"/>
        <v>0</v>
      </c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56">
        <f t="shared" si="30"/>
        <v>0</v>
      </c>
      <c r="AO187" s="34"/>
      <c r="AP187" s="41">
        <f t="shared" si="31"/>
        <v>0</v>
      </c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57"/>
      <c r="BD187" s="34" t="s">
        <v>86</v>
      </c>
      <c r="BE187" s="34"/>
      <c r="BF187" s="34"/>
      <c r="BG187" s="37">
        <f t="shared" si="28"/>
        <v>0</v>
      </c>
      <c r="BH187" s="34"/>
      <c r="BI187" s="41">
        <f t="shared" si="29"/>
        <v>0</v>
      </c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</row>
    <row r="188" spans="1:75" x14ac:dyDescent="0.15">
      <c r="A188" s="34">
        <v>186</v>
      </c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 t="e">
        <f>VLOOKUP(L188,'[1]償却率（定額法）'!$B$6:$C$104,2)</f>
        <v>#N/A</v>
      </c>
      <c r="N188" s="54"/>
      <c r="O188" s="54"/>
      <c r="P188" s="36">
        <f t="shared" si="22"/>
        <v>0</v>
      </c>
      <c r="Q188" s="37">
        <f t="shared" si="23"/>
        <v>1900</v>
      </c>
      <c r="R188" s="37">
        <f t="shared" si="24"/>
        <v>1</v>
      </c>
      <c r="S188" s="37">
        <f t="shared" si="25"/>
        <v>0</v>
      </c>
      <c r="T188" s="34" t="str">
        <f t="shared" si="26"/>
        <v/>
      </c>
      <c r="U188" s="38"/>
      <c r="V188" s="55">
        <v>1</v>
      </c>
      <c r="W188" s="34"/>
      <c r="X188" s="40">
        <f t="shared" si="32"/>
        <v>0</v>
      </c>
      <c r="Y188" s="40">
        <f t="shared" si="27"/>
        <v>0</v>
      </c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56">
        <f t="shared" si="30"/>
        <v>0</v>
      </c>
      <c r="AO188" s="34"/>
      <c r="AP188" s="41">
        <f t="shared" si="31"/>
        <v>0</v>
      </c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57"/>
      <c r="BD188" s="34" t="s">
        <v>86</v>
      </c>
      <c r="BE188" s="34"/>
      <c r="BF188" s="34"/>
      <c r="BG188" s="37">
        <f t="shared" si="28"/>
        <v>0</v>
      </c>
      <c r="BH188" s="34"/>
      <c r="BI188" s="41">
        <f t="shared" si="29"/>
        <v>0</v>
      </c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</row>
    <row r="189" spans="1:75" x14ac:dyDescent="0.15">
      <c r="A189" s="34">
        <v>187</v>
      </c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 t="e">
        <f>VLOOKUP(L189,'[1]償却率（定額法）'!$B$6:$C$104,2)</f>
        <v>#N/A</v>
      </c>
      <c r="N189" s="54"/>
      <c r="O189" s="54"/>
      <c r="P189" s="36">
        <f t="shared" si="22"/>
        <v>0</v>
      </c>
      <c r="Q189" s="37">
        <f t="shared" si="23"/>
        <v>1900</v>
      </c>
      <c r="R189" s="37">
        <f t="shared" si="24"/>
        <v>1</v>
      </c>
      <c r="S189" s="37">
        <f t="shared" si="25"/>
        <v>0</v>
      </c>
      <c r="T189" s="34" t="str">
        <f t="shared" si="26"/>
        <v/>
      </c>
      <c r="U189" s="38"/>
      <c r="V189" s="55">
        <v>1</v>
      </c>
      <c r="W189" s="34"/>
      <c r="X189" s="40">
        <f t="shared" si="32"/>
        <v>0</v>
      </c>
      <c r="Y189" s="40">
        <f t="shared" si="27"/>
        <v>0</v>
      </c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56">
        <f t="shared" si="30"/>
        <v>0</v>
      </c>
      <c r="AO189" s="34"/>
      <c r="AP189" s="41">
        <f t="shared" si="31"/>
        <v>0</v>
      </c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57"/>
      <c r="BD189" s="34" t="s">
        <v>86</v>
      </c>
      <c r="BE189" s="34"/>
      <c r="BF189" s="34"/>
      <c r="BG189" s="37">
        <f t="shared" si="28"/>
        <v>0</v>
      </c>
      <c r="BH189" s="34"/>
      <c r="BI189" s="41">
        <f t="shared" si="29"/>
        <v>0</v>
      </c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</row>
    <row r="190" spans="1:75" x14ac:dyDescent="0.15">
      <c r="A190" s="34">
        <v>188</v>
      </c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 t="e">
        <f>VLOOKUP(L190,'[1]償却率（定額法）'!$B$6:$C$104,2)</f>
        <v>#N/A</v>
      </c>
      <c r="N190" s="54"/>
      <c r="O190" s="54"/>
      <c r="P190" s="36">
        <f t="shared" si="22"/>
        <v>0</v>
      </c>
      <c r="Q190" s="37">
        <f t="shared" si="23"/>
        <v>1900</v>
      </c>
      <c r="R190" s="37">
        <f t="shared" si="24"/>
        <v>1</v>
      </c>
      <c r="S190" s="37">
        <f t="shared" si="25"/>
        <v>0</v>
      </c>
      <c r="T190" s="34" t="str">
        <f t="shared" si="26"/>
        <v/>
      </c>
      <c r="U190" s="38"/>
      <c r="V190" s="55">
        <v>1</v>
      </c>
      <c r="W190" s="34"/>
      <c r="X190" s="40">
        <f t="shared" si="32"/>
        <v>0</v>
      </c>
      <c r="Y190" s="40">
        <f t="shared" si="27"/>
        <v>0</v>
      </c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56">
        <f t="shared" si="30"/>
        <v>0</v>
      </c>
      <c r="AO190" s="34"/>
      <c r="AP190" s="41">
        <f t="shared" si="31"/>
        <v>0</v>
      </c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57"/>
      <c r="BD190" s="34" t="s">
        <v>86</v>
      </c>
      <c r="BE190" s="34"/>
      <c r="BF190" s="34"/>
      <c r="BG190" s="37">
        <f t="shared" si="28"/>
        <v>0</v>
      </c>
      <c r="BH190" s="34"/>
      <c r="BI190" s="41">
        <f t="shared" si="29"/>
        <v>0</v>
      </c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</row>
    <row r="191" spans="1:75" x14ac:dyDescent="0.15">
      <c r="A191" s="34">
        <v>189</v>
      </c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 t="e">
        <f>VLOOKUP(L191,'[1]償却率（定額法）'!$B$6:$C$104,2)</f>
        <v>#N/A</v>
      </c>
      <c r="N191" s="54"/>
      <c r="O191" s="54"/>
      <c r="P191" s="36">
        <f t="shared" si="22"/>
        <v>0</v>
      </c>
      <c r="Q191" s="37">
        <f t="shared" si="23"/>
        <v>1900</v>
      </c>
      <c r="R191" s="37">
        <f t="shared" si="24"/>
        <v>1</v>
      </c>
      <c r="S191" s="37">
        <f t="shared" si="25"/>
        <v>0</v>
      </c>
      <c r="T191" s="34" t="str">
        <f t="shared" si="26"/>
        <v/>
      </c>
      <c r="U191" s="38"/>
      <c r="V191" s="55">
        <v>1</v>
      </c>
      <c r="W191" s="34"/>
      <c r="X191" s="40">
        <f t="shared" si="32"/>
        <v>0</v>
      </c>
      <c r="Y191" s="40">
        <f t="shared" si="27"/>
        <v>0</v>
      </c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56">
        <f t="shared" si="30"/>
        <v>0</v>
      </c>
      <c r="AO191" s="34"/>
      <c r="AP191" s="41">
        <f t="shared" si="31"/>
        <v>0</v>
      </c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57"/>
      <c r="BD191" s="34" t="s">
        <v>86</v>
      </c>
      <c r="BE191" s="34"/>
      <c r="BF191" s="34"/>
      <c r="BG191" s="37">
        <f t="shared" si="28"/>
        <v>0</v>
      </c>
      <c r="BH191" s="34"/>
      <c r="BI191" s="41">
        <f t="shared" si="29"/>
        <v>0</v>
      </c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</row>
    <row r="192" spans="1:75" x14ac:dyDescent="0.15">
      <c r="A192" s="34">
        <v>190</v>
      </c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 t="e">
        <f>VLOOKUP(L192,'[1]償却率（定額法）'!$B$6:$C$104,2)</f>
        <v>#N/A</v>
      </c>
      <c r="N192" s="54"/>
      <c r="O192" s="54"/>
      <c r="P192" s="36">
        <f t="shared" si="22"/>
        <v>0</v>
      </c>
      <c r="Q192" s="37">
        <f t="shared" si="23"/>
        <v>1900</v>
      </c>
      <c r="R192" s="37">
        <f t="shared" si="24"/>
        <v>1</v>
      </c>
      <c r="S192" s="37">
        <f t="shared" si="25"/>
        <v>0</v>
      </c>
      <c r="T192" s="34" t="str">
        <f t="shared" si="26"/>
        <v/>
      </c>
      <c r="U192" s="38"/>
      <c r="V192" s="55">
        <v>1</v>
      </c>
      <c r="W192" s="34"/>
      <c r="X192" s="40">
        <f t="shared" si="32"/>
        <v>0</v>
      </c>
      <c r="Y192" s="40">
        <f t="shared" si="27"/>
        <v>0</v>
      </c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56">
        <f t="shared" si="30"/>
        <v>0</v>
      </c>
      <c r="AO192" s="34"/>
      <c r="AP192" s="41">
        <f t="shared" si="31"/>
        <v>0</v>
      </c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57"/>
      <c r="BD192" s="34" t="s">
        <v>86</v>
      </c>
      <c r="BE192" s="34"/>
      <c r="BF192" s="34"/>
      <c r="BG192" s="37">
        <f t="shared" si="28"/>
        <v>0</v>
      </c>
      <c r="BH192" s="34"/>
      <c r="BI192" s="41">
        <f t="shared" si="29"/>
        <v>0</v>
      </c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</row>
    <row r="193" spans="1:75" x14ac:dyDescent="0.15">
      <c r="A193" s="34">
        <v>191</v>
      </c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 t="e">
        <f>VLOOKUP(L193,'[1]償却率（定額法）'!$B$6:$C$104,2)</f>
        <v>#N/A</v>
      </c>
      <c r="N193" s="54"/>
      <c r="O193" s="54"/>
      <c r="P193" s="36">
        <f t="shared" si="22"/>
        <v>0</v>
      </c>
      <c r="Q193" s="37">
        <f t="shared" si="23"/>
        <v>1900</v>
      </c>
      <c r="R193" s="37">
        <f t="shared" si="24"/>
        <v>1</v>
      </c>
      <c r="S193" s="37">
        <f t="shared" si="25"/>
        <v>0</v>
      </c>
      <c r="T193" s="34" t="str">
        <f t="shared" si="26"/>
        <v/>
      </c>
      <c r="U193" s="38"/>
      <c r="V193" s="55">
        <v>1</v>
      </c>
      <c r="W193" s="34"/>
      <c r="X193" s="40">
        <f t="shared" si="32"/>
        <v>0</v>
      </c>
      <c r="Y193" s="40">
        <f t="shared" si="27"/>
        <v>0</v>
      </c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56">
        <f t="shared" si="30"/>
        <v>0</v>
      </c>
      <c r="AO193" s="34"/>
      <c r="AP193" s="41">
        <f t="shared" si="31"/>
        <v>0</v>
      </c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57"/>
      <c r="BD193" s="34" t="s">
        <v>86</v>
      </c>
      <c r="BE193" s="34"/>
      <c r="BF193" s="34"/>
      <c r="BG193" s="37">
        <f t="shared" si="28"/>
        <v>0</v>
      </c>
      <c r="BH193" s="34"/>
      <c r="BI193" s="41">
        <f t="shared" si="29"/>
        <v>0</v>
      </c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</row>
    <row r="194" spans="1:75" x14ac:dyDescent="0.15">
      <c r="A194" s="34">
        <v>192</v>
      </c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 t="e">
        <f>VLOOKUP(L194,'[1]償却率（定額法）'!$B$6:$C$104,2)</f>
        <v>#N/A</v>
      </c>
      <c r="N194" s="54"/>
      <c r="O194" s="54"/>
      <c r="P194" s="36">
        <f t="shared" si="22"/>
        <v>0</v>
      </c>
      <c r="Q194" s="37">
        <f t="shared" si="23"/>
        <v>1900</v>
      </c>
      <c r="R194" s="37">
        <f t="shared" si="24"/>
        <v>1</v>
      </c>
      <c r="S194" s="37">
        <f t="shared" si="25"/>
        <v>0</v>
      </c>
      <c r="T194" s="34" t="str">
        <f t="shared" si="26"/>
        <v/>
      </c>
      <c r="U194" s="38"/>
      <c r="V194" s="55">
        <v>1</v>
      </c>
      <c r="W194" s="34"/>
      <c r="X194" s="40">
        <f t="shared" si="32"/>
        <v>0</v>
      </c>
      <c r="Y194" s="40">
        <f t="shared" si="27"/>
        <v>0</v>
      </c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56">
        <f t="shared" si="30"/>
        <v>0</v>
      </c>
      <c r="AO194" s="34"/>
      <c r="AP194" s="41">
        <f t="shared" si="31"/>
        <v>0</v>
      </c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57"/>
      <c r="BD194" s="34" t="s">
        <v>86</v>
      </c>
      <c r="BE194" s="34"/>
      <c r="BF194" s="34"/>
      <c r="BG194" s="37">
        <f t="shared" si="28"/>
        <v>0</v>
      </c>
      <c r="BH194" s="34"/>
      <c r="BI194" s="41">
        <f t="shared" si="29"/>
        <v>0</v>
      </c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</row>
    <row r="195" spans="1:75" x14ac:dyDescent="0.15">
      <c r="A195" s="34">
        <v>193</v>
      </c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 t="e">
        <f>VLOOKUP(L195,'[1]償却率（定額法）'!$B$6:$C$104,2)</f>
        <v>#N/A</v>
      </c>
      <c r="N195" s="54"/>
      <c r="O195" s="54"/>
      <c r="P195" s="36">
        <f t="shared" si="22"/>
        <v>0</v>
      </c>
      <c r="Q195" s="37">
        <f t="shared" si="23"/>
        <v>1900</v>
      </c>
      <c r="R195" s="37">
        <f t="shared" si="24"/>
        <v>1</v>
      </c>
      <c r="S195" s="37">
        <f t="shared" si="25"/>
        <v>0</v>
      </c>
      <c r="T195" s="34" t="str">
        <f t="shared" si="26"/>
        <v/>
      </c>
      <c r="U195" s="38"/>
      <c r="V195" s="55">
        <v>1</v>
      </c>
      <c r="W195" s="34"/>
      <c r="X195" s="40">
        <f t="shared" si="32"/>
        <v>0</v>
      </c>
      <c r="Y195" s="40">
        <f t="shared" si="27"/>
        <v>0</v>
      </c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56">
        <f t="shared" si="30"/>
        <v>0</v>
      </c>
      <c r="AO195" s="34"/>
      <c r="AP195" s="41">
        <f t="shared" si="31"/>
        <v>0</v>
      </c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57"/>
      <c r="BD195" s="34" t="s">
        <v>86</v>
      </c>
      <c r="BE195" s="34"/>
      <c r="BF195" s="34"/>
      <c r="BG195" s="37">
        <f t="shared" si="28"/>
        <v>0</v>
      </c>
      <c r="BH195" s="34"/>
      <c r="BI195" s="41">
        <f t="shared" si="29"/>
        <v>0</v>
      </c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</row>
    <row r="196" spans="1:75" x14ac:dyDescent="0.15">
      <c r="A196" s="34">
        <v>194</v>
      </c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 t="e">
        <f>VLOOKUP(L196,'[1]償却率（定額法）'!$B$6:$C$104,2)</f>
        <v>#N/A</v>
      </c>
      <c r="N196" s="54"/>
      <c r="O196" s="54"/>
      <c r="P196" s="36">
        <f t="shared" si="22"/>
        <v>0</v>
      </c>
      <c r="Q196" s="37">
        <f t="shared" si="23"/>
        <v>1900</v>
      </c>
      <c r="R196" s="37">
        <f t="shared" si="24"/>
        <v>1</v>
      </c>
      <c r="S196" s="37">
        <f t="shared" si="25"/>
        <v>0</v>
      </c>
      <c r="T196" s="34" t="str">
        <f t="shared" si="26"/>
        <v/>
      </c>
      <c r="U196" s="38"/>
      <c r="V196" s="55">
        <v>1</v>
      </c>
      <c r="W196" s="34"/>
      <c r="X196" s="40">
        <f t="shared" si="32"/>
        <v>0</v>
      </c>
      <c r="Y196" s="40">
        <f t="shared" si="27"/>
        <v>0</v>
      </c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56">
        <f t="shared" si="30"/>
        <v>0</v>
      </c>
      <c r="AO196" s="34"/>
      <c r="AP196" s="41">
        <f t="shared" si="31"/>
        <v>0</v>
      </c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57"/>
      <c r="BD196" s="34" t="s">
        <v>86</v>
      </c>
      <c r="BE196" s="34"/>
      <c r="BF196" s="34"/>
      <c r="BG196" s="37">
        <f t="shared" si="28"/>
        <v>0</v>
      </c>
      <c r="BH196" s="34"/>
      <c r="BI196" s="41">
        <f t="shared" si="29"/>
        <v>0</v>
      </c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</row>
    <row r="197" spans="1:75" x14ac:dyDescent="0.15">
      <c r="A197" s="34">
        <v>195</v>
      </c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 t="e">
        <f>VLOOKUP(L197,'[1]償却率（定額法）'!$B$6:$C$104,2)</f>
        <v>#N/A</v>
      </c>
      <c r="N197" s="54"/>
      <c r="O197" s="54"/>
      <c r="P197" s="36">
        <f t="shared" ref="P197:P257" si="33">IF(O197="",N197,O197)</f>
        <v>0</v>
      </c>
      <c r="Q197" s="37">
        <f t="shared" ref="Q197:Q259" si="34">YEAR(P197)</f>
        <v>1900</v>
      </c>
      <c r="R197" s="37">
        <f t="shared" ref="R197:R257" si="35">MONTH(P197)</f>
        <v>1</v>
      </c>
      <c r="S197" s="37">
        <f t="shared" ref="S197:S257" si="36">DAY(N197)</f>
        <v>0</v>
      </c>
      <c r="T197" s="34" t="str">
        <f t="shared" ref="T197:T257" si="37">IF(Q197=1900,"",IF(R197&lt;4,Q197-1,Q197))</f>
        <v/>
      </c>
      <c r="U197" s="38"/>
      <c r="V197" s="55">
        <v>1</v>
      </c>
      <c r="W197" s="34"/>
      <c r="X197" s="40">
        <f t="shared" si="32"/>
        <v>0</v>
      </c>
      <c r="Y197" s="40">
        <f t="shared" ref="Y197:Y234" si="38">U197-X197</f>
        <v>0</v>
      </c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56">
        <f t="shared" si="30"/>
        <v>0</v>
      </c>
      <c r="AO197" s="34"/>
      <c r="AP197" s="41">
        <f t="shared" si="31"/>
        <v>0</v>
      </c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57"/>
      <c r="BD197" s="34" t="s">
        <v>86</v>
      </c>
      <c r="BE197" s="34"/>
      <c r="BF197" s="34"/>
      <c r="BG197" s="37">
        <f t="shared" ref="BG197:BG233" si="39">IF(T197="",0,$O$1-T197)</f>
        <v>0</v>
      </c>
      <c r="BH197" s="34"/>
      <c r="BI197" s="41">
        <f t="shared" ref="BI197:BI257" si="40">U197-AP197</f>
        <v>0</v>
      </c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</row>
    <row r="198" spans="1:75" x14ac:dyDescent="0.15">
      <c r="A198" s="34">
        <v>196</v>
      </c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 t="e">
        <f>VLOOKUP(L198,'[1]償却率（定額法）'!$B$6:$C$104,2)</f>
        <v>#N/A</v>
      </c>
      <c r="N198" s="54"/>
      <c r="O198" s="54"/>
      <c r="P198" s="36">
        <f t="shared" si="33"/>
        <v>0</v>
      </c>
      <c r="Q198" s="37">
        <f t="shared" si="34"/>
        <v>1900</v>
      </c>
      <c r="R198" s="37">
        <f t="shared" si="35"/>
        <v>1</v>
      </c>
      <c r="S198" s="37">
        <f t="shared" si="36"/>
        <v>0</v>
      </c>
      <c r="T198" s="34" t="str">
        <f t="shared" si="37"/>
        <v/>
      </c>
      <c r="U198" s="38"/>
      <c r="V198" s="55">
        <v>1</v>
      </c>
      <c r="W198" s="34"/>
      <c r="X198" s="40">
        <f t="shared" si="32"/>
        <v>0</v>
      </c>
      <c r="Y198" s="40">
        <f t="shared" si="38"/>
        <v>0</v>
      </c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56">
        <f t="shared" ref="AN198:AN234" si="41">IF(BG198=0,0,IF(BG198=L198,Y198-1,IF(Y198=1,0,ROUND(U198*M198,0))))</f>
        <v>0</v>
      </c>
      <c r="AO198" s="34"/>
      <c r="AP198" s="41">
        <f t="shared" ref="AP198:AP258" si="42">Y198-AN198</f>
        <v>0</v>
      </c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57"/>
      <c r="BD198" s="34" t="s">
        <v>86</v>
      </c>
      <c r="BE198" s="34"/>
      <c r="BF198" s="34"/>
      <c r="BG198" s="37">
        <f t="shared" si="39"/>
        <v>0</v>
      </c>
      <c r="BH198" s="34"/>
      <c r="BI198" s="41">
        <f t="shared" si="40"/>
        <v>0</v>
      </c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</row>
    <row r="199" spans="1:75" x14ac:dyDescent="0.15">
      <c r="A199" s="34">
        <v>197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 t="e">
        <f>VLOOKUP(L199,'[1]償却率（定額法）'!$B$6:$C$104,2)</f>
        <v>#N/A</v>
      </c>
      <c r="N199" s="54"/>
      <c r="O199" s="54"/>
      <c r="P199" s="36">
        <f t="shared" si="33"/>
        <v>0</v>
      </c>
      <c r="Q199" s="37">
        <f t="shared" si="34"/>
        <v>1900</v>
      </c>
      <c r="R199" s="37">
        <f t="shared" si="35"/>
        <v>1</v>
      </c>
      <c r="S199" s="37">
        <f t="shared" si="36"/>
        <v>0</v>
      </c>
      <c r="T199" s="34" t="str">
        <f t="shared" si="37"/>
        <v/>
      </c>
      <c r="U199" s="38"/>
      <c r="V199" s="55">
        <v>1</v>
      </c>
      <c r="W199" s="34"/>
      <c r="X199" s="40">
        <f t="shared" si="32"/>
        <v>0</v>
      </c>
      <c r="Y199" s="40">
        <f t="shared" si="38"/>
        <v>0</v>
      </c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56">
        <f t="shared" si="41"/>
        <v>0</v>
      </c>
      <c r="AO199" s="34"/>
      <c r="AP199" s="41">
        <f t="shared" si="42"/>
        <v>0</v>
      </c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57"/>
      <c r="BD199" s="34" t="s">
        <v>86</v>
      </c>
      <c r="BE199" s="34"/>
      <c r="BF199" s="34"/>
      <c r="BG199" s="37">
        <f t="shared" si="39"/>
        <v>0</v>
      </c>
      <c r="BH199" s="34"/>
      <c r="BI199" s="41">
        <f t="shared" si="40"/>
        <v>0</v>
      </c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</row>
    <row r="200" spans="1:75" x14ac:dyDescent="0.15">
      <c r="A200" s="34">
        <v>198</v>
      </c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 t="e">
        <f>VLOOKUP(L200,'[1]償却率（定額法）'!$B$6:$C$104,2)</f>
        <v>#N/A</v>
      </c>
      <c r="N200" s="54"/>
      <c r="O200" s="54"/>
      <c r="P200" s="36">
        <f t="shared" si="33"/>
        <v>0</v>
      </c>
      <c r="Q200" s="37">
        <f t="shared" si="34"/>
        <v>1900</v>
      </c>
      <c r="R200" s="37">
        <f t="shared" si="35"/>
        <v>1</v>
      </c>
      <c r="S200" s="37">
        <f t="shared" si="36"/>
        <v>0</v>
      </c>
      <c r="T200" s="34" t="str">
        <f t="shared" si="37"/>
        <v/>
      </c>
      <c r="U200" s="38"/>
      <c r="V200" s="55">
        <v>1</v>
      </c>
      <c r="W200" s="34"/>
      <c r="X200" s="40">
        <f t="shared" si="32"/>
        <v>0</v>
      </c>
      <c r="Y200" s="40">
        <f t="shared" si="38"/>
        <v>0</v>
      </c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56">
        <f t="shared" si="41"/>
        <v>0</v>
      </c>
      <c r="AO200" s="34"/>
      <c r="AP200" s="41">
        <f t="shared" si="42"/>
        <v>0</v>
      </c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57"/>
      <c r="BD200" s="34" t="s">
        <v>86</v>
      </c>
      <c r="BE200" s="34"/>
      <c r="BF200" s="34"/>
      <c r="BG200" s="37">
        <f t="shared" si="39"/>
        <v>0</v>
      </c>
      <c r="BH200" s="34"/>
      <c r="BI200" s="41">
        <f t="shared" si="40"/>
        <v>0</v>
      </c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</row>
    <row r="201" spans="1:75" x14ac:dyDescent="0.15">
      <c r="A201" s="34">
        <v>199</v>
      </c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 t="e">
        <f>VLOOKUP(L201,'[1]償却率（定額法）'!$B$6:$C$104,2)</f>
        <v>#N/A</v>
      </c>
      <c r="N201" s="54"/>
      <c r="O201" s="54"/>
      <c r="P201" s="36">
        <f t="shared" si="33"/>
        <v>0</v>
      </c>
      <c r="Q201" s="37">
        <f t="shared" si="34"/>
        <v>1900</v>
      </c>
      <c r="R201" s="37">
        <f t="shared" si="35"/>
        <v>1</v>
      </c>
      <c r="S201" s="37">
        <f t="shared" si="36"/>
        <v>0</v>
      </c>
      <c r="T201" s="34" t="str">
        <f t="shared" si="37"/>
        <v/>
      </c>
      <c r="U201" s="38"/>
      <c r="V201" s="55">
        <v>1</v>
      </c>
      <c r="W201" s="34"/>
      <c r="X201" s="40">
        <f t="shared" si="32"/>
        <v>0</v>
      </c>
      <c r="Y201" s="40">
        <f t="shared" si="38"/>
        <v>0</v>
      </c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56">
        <f t="shared" si="41"/>
        <v>0</v>
      </c>
      <c r="AO201" s="34"/>
      <c r="AP201" s="41">
        <f t="shared" si="42"/>
        <v>0</v>
      </c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57"/>
      <c r="BD201" s="34" t="s">
        <v>86</v>
      </c>
      <c r="BE201" s="34"/>
      <c r="BF201" s="34"/>
      <c r="BG201" s="37">
        <f t="shared" si="39"/>
        <v>0</v>
      </c>
      <c r="BH201" s="34"/>
      <c r="BI201" s="41">
        <f t="shared" si="40"/>
        <v>0</v>
      </c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</row>
    <row r="202" spans="1:75" x14ac:dyDescent="0.15">
      <c r="A202" s="34">
        <v>200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 t="e">
        <f>VLOOKUP(L202,'[1]償却率（定額法）'!$B$6:$C$104,2)</f>
        <v>#N/A</v>
      </c>
      <c r="N202" s="54"/>
      <c r="O202" s="54"/>
      <c r="P202" s="36">
        <f t="shared" si="33"/>
        <v>0</v>
      </c>
      <c r="Q202" s="37">
        <f t="shared" si="34"/>
        <v>1900</v>
      </c>
      <c r="R202" s="37">
        <f t="shared" si="35"/>
        <v>1</v>
      </c>
      <c r="S202" s="37">
        <f t="shared" si="36"/>
        <v>0</v>
      </c>
      <c r="T202" s="34" t="str">
        <f t="shared" si="37"/>
        <v/>
      </c>
      <c r="U202" s="38"/>
      <c r="V202" s="55">
        <v>1</v>
      </c>
      <c r="W202" s="34"/>
      <c r="X202" s="40">
        <f t="shared" si="32"/>
        <v>0</v>
      </c>
      <c r="Y202" s="40">
        <f t="shared" si="38"/>
        <v>0</v>
      </c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56">
        <f t="shared" si="41"/>
        <v>0</v>
      </c>
      <c r="AO202" s="34"/>
      <c r="AP202" s="41">
        <f t="shared" si="42"/>
        <v>0</v>
      </c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57"/>
      <c r="BD202" s="34" t="s">
        <v>86</v>
      </c>
      <c r="BE202" s="34"/>
      <c r="BF202" s="34"/>
      <c r="BG202" s="37">
        <f t="shared" si="39"/>
        <v>0</v>
      </c>
      <c r="BH202" s="34"/>
      <c r="BI202" s="41">
        <f t="shared" si="40"/>
        <v>0</v>
      </c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</row>
    <row r="203" spans="1:75" x14ac:dyDescent="0.15">
      <c r="A203" s="34">
        <v>201</v>
      </c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 t="e">
        <f>VLOOKUP(L203,'[1]償却率（定額法）'!$B$6:$C$104,2)</f>
        <v>#N/A</v>
      </c>
      <c r="N203" s="54"/>
      <c r="O203" s="54"/>
      <c r="P203" s="36">
        <f t="shared" si="33"/>
        <v>0</v>
      </c>
      <c r="Q203" s="37">
        <f t="shared" si="34"/>
        <v>1900</v>
      </c>
      <c r="R203" s="37">
        <f t="shared" si="35"/>
        <v>1</v>
      </c>
      <c r="S203" s="37">
        <f t="shared" si="36"/>
        <v>0</v>
      </c>
      <c r="T203" s="34" t="str">
        <f t="shared" si="37"/>
        <v/>
      </c>
      <c r="U203" s="38"/>
      <c r="V203" s="55">
        <v>1</v>
      </c>
      <c r="W203" s="34"/>
      <c r="X203" s="40">
        <f t="shared" si="32"/>
        <v>0</v>
      </c>
      <c r="Y203" s="40">
        <f t="shared" si="38"/>
        <v>0</v>
      </c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56">
        <f t="shared" si="41"/>
        <v>0</v>
      </c>
      <c r="AO203" s="34"/>
      <c r="AP203" s="41">
        <f t="shared" si="42"/>
        <v>0</v>
      </c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57"/>
      <c r="BD203" s="34" t="s">
        <v>86</v>
      </c>
      <c r="BE203" s="34"/>
      <c r="BF203" s="34"/>
      <c r="BG203" s="37">
        <f t="shared" si="39"/>
        <v>0</v>
      </c>
      <c r="BH203" s="34"/>
      <c r="BI203" s="41">
        <f t="shared" si="40"/>
        <v>0</v>
      </c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</row>
    <row r="204" spans="1:75" x14ac:dyDescent="0.15">
      <c r="A204" s="34">
        <v>202</v>
      </c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 t="e">
        <f>VLOOKUP(L204,'[1]償却率（定額法）'!$B$6:$C$104,2)</f>
        <v>#N/A</v>
      </c>
      <c r="N204" s="54"/>
      <c r="O204" s="54"/>
      <c r="P204" s="36">
        <f t="shared" si="33"/>
        <v>0</v>
      </c>
      <c r="Q204" s="37">
        <f t="shared" si="34"/>
        <v>1900</v>
      </c>
      <c r="R204" s="37">
        <f t="shared" si="35"/>
        <v>1</v>
      </c>
      <c r="S204" s="37">
        <f t="shared" si="36"/>
        <v>0</v>
      </c>
      <c r="T204" s="34" t="str">
        <f t="shared" si="37"/>
        <v/>
      </c>
      <c r="U204" s="38"/>
      <c r="V204" s="55">
        <v>1</v>
      </c>
      <c r="W204" s="34"/>
      <c r="X204" s="40">
        <f t="shared" si="32"/>
        <v>0</v>
      </c>
      <c r="Y204" s="40">
        <f t="shared" si="38"/>
        <v>0</v>
      </c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56">
        <f t="shared" si="41"/>
        <v>0</v>
      </c>
      <c r="AO204" s="34"/>
      <c r="AP204" s="41">
        <f t="shared" si="42"/>
        <v>0</v>
      </c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57"/>
      <c r="BD204" s="34" t="s">
        <v>86</v>
      </c>
      <c r="BE204" s="34"/>
      <c r="BF204" s="34"/>
      <c r="BG204" s="37">
        <f t="shared" si="39"/>
        <v>0</v>
      </c>
      <c r="BH204" s="34"/>
      <c r="BI204" s="41">
        <f t="shared" si="40"/>
        <v>0</v>
      </c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</row>
    <row r="205" spans="1:75" x14ac:dyDescent="0.15">
      <c r="A205" s="34">
        <v>203</v>
      </c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 t="e">
        <f>VLOOKUP(L205,'[1]償却率（定額法）'!$B$6:$C$104,2)</f>
        <v>#N/A</v>
      </c>
      <c r="N205" s="54"/>
      <c r="O205" s="54"/>
      <c r="P205" s="36">
        <f t="shared" si="33"/>
        <v>0</v>
      </c>
      <c r="Q205" s="37">
        <f t="shared" si="34"/>
        <v>1900</v>
      </c>
      <c r="R205" s="37">
        <f t="shared" si="35"/>
        <v>1</v>
      </c>
      <c r="S205" s="37">
        <f t="shared" si="36"/>
        <v>0</v>
      </c>
      <c r="T205" s="34" t="str">
        <f t="shared" si="37"/>
        <v/>
      </c>
      <c r="U205" s="38"/>
      <c r="V205" s="55">
        <v>1</v>
      </c>
      <c r="W205" s="34"/>
      <c r="X205" s="40">
        <f t="shared" si="32"/>
        <v>0</v>
      </c>
      <c r="Y205" s="40">
        <f t="shared" si="38"/>
        <v>0</v>
      </c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56">
        <f t="shared" si="41"/>
        <v>0</v>
      </c>
      <c r="AO205" s="34"/>
      <c r="AP205" s="41">
        <f t="shared" si="42"/>
        <v>0</v>
      </c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57"/>
      <c r="BD205" s="34" t="s">
        <v>86</v>
      </c>
      <c r="BE205" s="34"/>
      <c r="BF205" s="34"/>
      <c r="BG205" s="37">
        <f t="shared" si="39"/>
        <v>0</v>
      </c>
      <c r="BH205" s="34"/>
      <c r="BI205" s="41">
        <f t="shared" si="40"/>
        <v>0</v>
      </c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</row>
    <row r="206" spans="1:75" x14ac:dyDescent="0.15">
      <c r="A206" s="34">
        <v>204</v>
      </c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 t="e">
        <f>VLOOKUP(L206,'[1]償却率（定額法）'!$B$6:$C$104,2)</f>
        <v>#N/A</v>
      </c>
      <c r="N206" s="54"/>
      <c r="O206" s="54"/>
      <c r="P206" s="36">
        <f t="shared" si="33"/>
        <v>0</v>
      </c>
      <c r="Q206" s="37">
        <f t="shared" si="34"/>
        <v>1900</v>
      </c>
      <c r="R206" s="37">
        <f t="shared" si="35"/>
        <v>1</v>
      </c>
      <c r="S206" s="37">
        <f t="shared" si="36"/>
        <v>0</v>
      </c>
      <c r="T206" s="34" t="str">
        <f t="shared" si="37"/>
        <v/>
      </c>
      <c r="U206" s="38"/>
      <c r="V206" s="55">
        <v>1</v>
      </c>
      <c r="W206" s="34"/>
      <c r="X206" s="40">
        <f t="shared" si="32"/>
        <v>0</v>
      </c>
      <c r="Y206" s="40">
        <f t="shared" si="38"/>
        <v>0</v>
      </c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56">
        <f t="shared" si="41"/>
        <v>0</v>
      </c>
      <c r="AO206" s="34"/>
      <c r="AP206" s="41">
        <f t="shared" si="42"/>
        <v>0</v>
      </c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57"/>
      <c r="BD206" s="34" t="s">
        <v>86</v>
      </c>
      <c r="BE206" s="34"/>
      <c r="BF206" s="34"/>
      <c r="BG206" s="37">
        <f t="shared" si="39"/>
        <v>0</v>
      </c>
      <c r="BH206" s="34"/>
      <c r="BI206" s="41">
        <f t="shared" si="40"/>
        <v>0</v>
      </c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</row>
    <row r="207" spans="1:75" x14ac:dyDescent="0.15">
      <c r="A207" s="34">
        <v>205</v>
      </c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 t="e">
        <f>VLOOKUP(L207,'[1]償却率（定額法）'!$B$6:$C$104,2)</f>
        <v>#N/A</v>
      </c>
      <c r="N207" s="54"/>
      <c r="O207" s="54"/>
      <c r="P207" s="36">
        <f t="shared" si="33"/>
        <v>0</v>
      </c>
      <c r="Q207" s="37">
        <f t="shared" si="34"/>
        <v>1900</v>
      </c>
      <c r="R207" s="37">
        <f t="shared" si="35"/>
        <v>1</v>
      </c>
      <c r="S207" s="37">
        <f t="shared" si="36"/>
        <v>0</v>
      </c>
      <c r="T207" s="34" t="str">
        <f t="shared" si="37"/>
        <v/>
      </c>
      <c r="U207" s="38"/>
      <c r="V207" s="55">
        <v>1</v>
      </c>
      <c r="W207" s="34"/>
      <c r="X207" s="40">
        <f t="shared" si="32"/>
        <v>0</v>
      </c>
      <c r="Y207" s="40">
        <f t="shared" si="38"/>
        <v>0</v>
      </c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56">
        <f t="shared" si="41"/>
        <v>0</v>
      </c>
      <c r="AO207" s="34"/>
      <c r="AP207" s="41">
        <f t="shared" si="42"/>
        <v>0</v>
      </c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57"/>
      <c r="BD207" s="34" t="s">
        <v>86</v>
      </c>
      <c r="BE207" s="34"/>
      <c r="BF207" s="34"/>
      <c r="BG207" s="37">
        <f t="shared" si="39"/>
        <v>0</v>
      </c>
      <c r="BH207" s="34"/>
      <c r="BI207" s="41">
        <f t="shared" si="40"/>
        <v>0</v>
      </c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</row>
    <row r="208" spans="1:75" x14ac:dyDescent="0.15">
      <c r="A208" s="34">
        <v>206</v>
      </c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 t="e">
        <f>VLOOKUP(L208,'[1]償却率（定額法）'!$B$6:$C$104,2)</f>
        <v>#N/A</v>
      </c>
      <c r="N208" s="54"/>
      <c r="O208" s="54"/>
      <c r="P208" s="36">
        <f t="shared" si="33"/>
        <v>0</v>
      </c>
      <c r="Q208" s="37">
        <f t="shared" si="34"/>
        <v>1900</v>
      </c>
      <c r="R208" s="37">
        <f t="shared" si="35"/>
        <v>1</v>
      </c>
      <c r="S208" s="37">
        <f t="shared" si="36"/>
        <v>0</v>
      </c>
      <c r="T208" s="34" t="str">
        <f t="shared" si="37"/>
        <v/>
      </c>
      <c r="U208" s="38"/>
      <c r="V208" s="55">
        <v>1</v>
      </c>
      <c r="W208" s="34"/>
      <c r="X208" s="40">
        <f t="shared" si="32"/>
        <v>0</v>
      </c>
      <c r="Y208" s="40">
        <f t="shared" si="38"/>
        <v>0</v>
      </c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56">
        <f t="shared" si="41"/>
        <v>0</v>
      </c>
      <c r="AO208" s="34"/>
      <c r="AP208" s="41">
        <f t="shared" si="42"/>
        <v>0</v>
      </c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57"/>
      <c r="BD208" s="34" t="s">
        <v>86</v>
      </c>
      <c r="BE208" s="34"/>
      <c r="BF208" s="34"/>
      <c r="BG208" s="37">
        <f t="shared" si="39"/>
        <v>0</v>
      </c>
      <c r="BH208" s="34"/>
      <c r="BI208" s="41">
        <f t="shared" si="40"/>
        <v>0</v>
      </c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</row>
    <row r="209" spans="1:75" x14ac:dyDescent="0.15">
      <c r="A209" s="34">
        <v>207</v>
      </c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 t="e">
        <f>VLOOKUP(L209,'[1]償却率（定額法）'!$B$6:$C$104,2)</f>
        <v>#N/A</v>
      </c>
      <c r="N209" s="54"/>
      <c r="O209" s="54"/>
      <c r="P209" s="36">
        <f t="shared" si="33"/>
        <v>0</v>
      </c>
      <c r="Q209" s="37">
        <f t="shared" si="34"/>
        <v>1900</v>
      </c>
      <c r="R209" s="37">
        <f t="shared" si="35"/>
        <v>1</v>
      </c>
      <c r="S209" s="37">
        <f t="shared" si="36"/>
        <v>0</v>
      </c>
      <c r="T209" s="34" t="str">
        <f t="shared" si="37"/>
        <v/>
      </c>
      <c r="U209" s="38"/>
      <c r="V209" s="55">
        <v>1</v>
      </c>
      <c r="W209" s="34"/>
      <c r="X209" s="40">
        <f t="shared" si="32"/>
        <v>0</v>
      </c>
      <c r="Y209" s="40">
        <f t="shared" si="38"/>
        <v>0</v>
      </c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56">
        <f t="shared" si="41"/>
        <v>0</v>
      </c>
      <c r="AO209" s="34"/>
      <c r="AP209" s="41">
        <f t="shared" si="42"/>
        <v>0</v>
      </c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57"/>
      <c r="BD209" s="34" t="s">
        <v>86</v>
      </c>
      <c r="BE209" s="34"/>
      <c r="BF209" s="34"/>
      <c r="BG209" s="37">
        <f t="shared" si="39"/>
        <v>0</v>
      </c>
      <c r="BH209" s="34"/>
      <c r="BI209" s="41">
        <f t="shared" si="40"/>
        <v>0</v>
      </c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</row>
    <row r="210" spans="1:75" x14ac:dyDescent="0.15">
      <c r="A210" s="34">
        <v>208</v>
      </c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 t="e">
        <f>VLOOKUP(L210,'[1]償却率（定額法）'!$B$6:$C$104,2)</f>
        <v>#N/A</v>
      </c>
      <c r="N210" s="54"/>
      <c r="O210" s="54"/>
      <c r="P210" s="36">
        <f t="shared" si="33"/>
        <v>0</v>
      </c>
      <c r="Q210" s="37">
        <f t="shared" si="34"/>
        <v>1900</v>
      </c>
      <c r="R210" s="37">
        <f t="shared" si="35"/>
        <v>1</v>
      </c>
      <c r="S210" s="37">
        <f t="shared" si="36"/>
        <v>0</v>
      </c>
      <c r="T210" s="34" t="str">
        <f t="shared" si="37"/>
        <v/>
      </c>
      <c r="U210" s="38"/>
      <c r="V210" s="55">
        <v>1</v>
      </c>
      <c r="W210" s="34"/>
      <c r="X210" s="40">
        <f t="shared" si="32"/>
        <v>0</v>
      </c>
      <c r="Y210" s="40">
        <f t="shared" si="38"/>
        <v>0</v>
      </c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56">
        <f t="shared" si="41"/>
        <v>0</v>
      </c>
      <c r="AO210" s="34"/>
      <c r="AP210" s="41">
        <f t="shared" si="42"/>
        <v>0</v>
      </c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57"/>
      <c r="BD210" s="34" t="s">
        <v>86</v>
      </c>
      <c r="BE210" s="34"/>
      <c r="BF210" s="34"/>
      <c r="BG210" s="37">
        <f t="shared" si="39"/>
        <v>0</v>
      </c>
      <c r="BH210" s="34"/>
      <c r="BI210" s="41">
        <f t="shared" si="40"/>
        <v>0</v>
      </c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</row>
    <row r="211" spans="1:75" x14ac:dyDescent="0.15">
      <c r="A211" s="34">
        <v>209</v>
      </c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 t="e">
        <f>VLOOKUP(L211,'[1]償却率（定額法）'!$B$6:$C$104,2)</f>
        <v>#N/A</v>
      </c>
      <c r="N211" s="54"/>
      <c r="O211" s="54"/>
      <c r="P211" s="36">
        <f t="shared" si="33"/>
        <v>0</v>
      </c>
      <c r="Q211" s="37">
        <f t="shared" si="34"/>
        <v>1900</v>
      </c>
      <c r="R211" s="37">
        <f t="shared" si="35"/>
        <v>1</v>
      </c>
      <c r="S211" s="37">
        <f t="shared" si="36"/>
        <v>0</v>
      </c>
      <c r="T211" s="34" t="str">
        <f t="shared" si="37"/>
        <v/>
      </c>
      <c r="U211" s="38"/>
      <c r="V211" s="55">
        <v>1</v>
      </c>
      <c r="W211" s="34"/>
      <c r="X211" s="40">
        <f t="shared" si="32"/>
        <v>0</v>
      </c>
      <c r="Y211" s="40">
        <f t="shared" si="38"/>
        <v>0</v>
      </c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56">
        <f t="shared" si="41"/>
        <v>0</v>
      </c>
      <c r="AO211" s="34"/>
      <c r="AP211" s="41">
        <f t="shared" si="42"/>
        <v>0</v>
      </c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57"/>
      <c r="BD211" s="34" t="s">
        <v>86</v>
      </c>
      <c r="BE211" s="34"/>
      <c r="BF211" s="34"/>
      <c r="BG211" s="37">
        <f t="shared" si="39"/>
        <v>0</v>
      </c>
      <c r="BH211" s="34"/>
      <c r="BI211" s="41">
        <f t="shared" si="40"/>
        <v>0</v>
      </c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</row>
    <row r="212" spans="1:75" x14ac:dyDescent="0.15">
      <c r="A212" s="34">
        <v>210</v>
      </c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 t="e">
        <f>VLOOKUP(L212,'[1]償却率（定額法）'!$B$6:$C$104,2)</f>
        <v>#N/A</v>
      </c>
      <c r="N212" s="54"/>
      <c r="O212" s="54"/>
      <c r="P212" s="36">
        <f t="shared" si="33"/>
        <v>0</v>
      </c>
      <c r="Q212" s="37">
        <f t="shared" si="34"/>
        <v>1900</v>
      </c>
      <c r="R212" s="37">
        <f t="shared" si="35"/>
        <v>1</v>
      </c>
      <c r="S212" s="37">
        <f t="shared" si="36"/>
        <v>0</v>
      </c>
      <c r="T212" s="34" t="str">
        <f t="shared" si="37"/>
        <v/>
      </c>
      <c r="U212" s="38"/>
      <c r="V212" s="55">
        <v>1</v>
      </c>
      <c r="W212" s="34"/>
      <c r="X212" s="40">
        <f t="shared" si="32"/>
        <v>0</v>
      </c>
      <c r="Y212" s="40">
        <f t="shared" si="38"/>
        <v>0</v>
      </c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56">
        <f t="shared" si="41"/>
        <v>0</v>
      </c>
      <c r="AO212" s="34"/>
      <c r="AP212" s="41">
        <f t="shared" si="42"/>
        <v>0</v>
      </c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57"/>
      <c r="BD212" s="34" t="s">
        <v>86</v>
      </c>
      <c r="BE212" s="34"/>
      <c r="BF212" s="34"/>
      <c r="BG212" s="37">
        <f t="shared" si="39"/>
        <v>0</v>
      </c>
      <c r="BH212" s="34"/>
      <c r="BI212" s="41">
        <f t="shared" si="40"/>
        <v>0</v>
      </c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</row>
    <row r="213" spans="1:75" x14ac:dyDescent="0.15">
      <c r="A213" s="34">
        <v>211</v>
      </c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 t="e">
        <f>VLOOKUP(L213,'[1]償却率（定額法）'!$B$6:$C$104,2)</f>
        <v>#N/A</v>
      </c>
      <c r="N213" s="54"/>
      <c r="O213" s="54"/>
      <c r="P213" s="36">
        <f t="shared" si="33"/>
        <v>0</v>
      </c>
      <c r="Q213" s="37">
        <f t="shared" si="34"/>
        <v>1900</v>
      </c>
      <c r="R213" s="37">
        <f t="shared" si="35"/>
        <v>1</v>
      </c>
      <c r="S213" s="37">
        <f t="shared" si="36"/>
        <v>0</v>
      </c>
      <c r="T213" s="34" t="str">
        <f t="shared" si="37"/>
        <v/>
      </c>
      <c r="U213" s="38"/>
      <c r="V213" s="55">
        <v>1</v>
      </c>
      <c r="W213" s="34"/>
      <c r="X213" s="40">
        <f t="shared" si="32"/>
        <v>0</v>
      </c>
      <c r="Y213" s="40">
        <f t="shared" si="38"/>
        <v>0</v>
      </c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56">
        <f t="shared" si="41"/>
        <v>0</v>
      </c>
      <c r="AO213" s="34"/>
      <c r="AP213" s="41">
        <f t="shared" si="42"/>
        <v>0</v>
      </c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57"/>
      <c r="BD213" s="34" t="s">
        <v>86</v>
      </c>
      <c r="BE213" s="34"/>
      <c r="BF213" s="34"/>
      <c r="BG213" s="37">
        <f t="shared" si="39"/>
        <v>0</v>
      </c>
      <c r="BH213" s="34"/>
      <c r="BI213" s="41">
        <f t="shared" si="40"/>
        <v>0</v>
      </c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</row>
    <row r="214" spans="1:75" x14ac:dyDescent="0.15">
      <c r="A214" s="34">
        <v>212</v>
      </c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 t="e">
        <f>VLOOKUP(L214,'[1]償却率（定額法）'!$B$6:$C$104,2)</f>
        <v>#N/A</v>
      </c>
      <c r="N214" s="54"/>
      <c r="O214" s="54"/>
      <c r="P214" s="36">
        <f t="shared" si="33"/>
        <v>0</v>
      </c>
      <c r="Q214" s="37">
        <f t="shared" si="34"/>
        <v>1900</v>
      </c>
      <c r="R214" s="37">
        <f t="shared" si="35"/>
        <v>1</v>
      </c>
      <c r="S214" s="37">
        <f t="shared" si="36"/>
        <v>0</v>
      </c>
      <c r="T214" s="34" t="str">
        <f t="shared" si="37"/>
        <v/>
      </c>
      <c r="U214" s="38"/>
      <c r="V214" s="55">
        <v>1</v>
      </c>
      <c r="W214" s="34"/>
      <c r="X214" s="40">
        <f t="shared" si="32"/>
        <v>0</v>
      </c>
      <c r="Y214" s="40">
        <f t="shared" si="38"/>
        <v>0</v>
      </c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56">
        <f t="shared" si="41"/>
        <v>0</v>
      </c>
      <c r="AO214" s="34"/>
      <c r="AP214" s="41">
        <f t="shared" si="42"/>
        <v>0</v>
      </c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57"/>
      <c r="BD214" s="34" t="s">
        <v>86</v>
      </c>
      <c r="BE214" s="34"/>
      <c r="BF214" s="34"/>
      <c r="BG214" s="37">
        <f t="shared" si="39"/>
        <v>0</v>
      </c>
      <c r="BH214" s="34"/>
      <c r="BI214" s="41">
        <f t="shared" si="40"/>
        <v>0</v>
      </c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</row>
    <row r="215" spans="1:75" x14ac:dyDescent="0.15">
      <c r="A215" s="34">
        <v>213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 t="e">
        <f>VLOOKUP(L215,'[1]償却率（定額法）'!$B$6:$C$104,2)</f>
        <v>#N/A</v>
      </c>
      <c r="N215" s="54"/>
      <c r="O215" s="54"/>
      <c r="P215" s="36">
        <f t="shared" si="33"/>
        <v>0</v>
      </c>
      <c r="Q215" s="37">
        <f t="shared" si="34"/>
        <v>1900</v>
      </c>
      <c r="R215" s="37">
        <f t="shared" si="35"/>
        <v>1</v>
      </c>
      <c r="S215" s="37">
        <f t="shared" si="36"/>
        <v>0</v>
      </c>
      <c r="T215" s="34" t="str">
        <f t="shared" si="37"/>
        <v/>
      </c>
      <c r="U215" s="38"/>
      <c r="V215" s="55">
        <v>1</v>
      </c>
      <c r="W215" s="34"/>
      <c r="X215" s="40">
        <f t="shared" si="32"/>
        <v>0</v>
      </c>
      <c r="Y215" s="40">
        <f t="shared" si="38"/>
        <v>0</v>
      </c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56">
        <f t="shared" si="41"/>
        <v>0</v>
      </c>
      <c r="AO215" s="34"/>
      <c r="AP215" s="41">
        <f t="shared" si="42"/>
        <v>0</v>
      </c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57"/>
      <c r="BD215" s="34" t="s">
        <v>86</v>
      </c>
      <c r="BE215" s="34"/>
      <c r="BF215" s="34"/>
      <c r="BG215" s="37">
        <f t="shared" si="39"/>
        <v>0</v>
      </c>
      <c r="BH215" s="34"/>
      <c r="BI215" s="41">
        <f t="shared" si="40"/>
        <v>0</v>
      </c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</row>
    <row r="216" spans="1:75" x14ac:dyDescent="0.15">
      <c r="A216" s="34">
        <v>214</v>
      </c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 t="e">
        <f>VLOOKUP(L216,'[1]償却率（定額法）'!$B$6:$C$104,2)</f>
        <v>#N/A</v>
      </c>
      <c r="N216" s="54"/>
      <c r="O216" s="54"/>
      <c r="P216" s="36">
        <f t="shared" si="33"/>
        <v>0</v>
      </c>
      <c r="Q216" s="37">
        <f t="shared" si="34"/>
        <v>1900</v>
      </c>
      <c r="R216" s="37">
        <f t="shared" si="35"/>
        <v>1</v>
      </c>
      <c r="S216" s="37">
        <f t="shared" si="36"/>
        <v>0</v>
      </c>
      <c r="T216" s="34" t="str">
        <f t="shared" si="37"/>
        <v/>
      </c>
      <c r="U216" s="38"/>
      <c r="V216" s="55">
        <v>1</v>
      </c>
      <c r="W216" s="34"/>
      <c r="X216" s="40">
        <f t="shared" si="32"/>
        <v>0</v>
      </c>
      <c r="Y216" s="40">
        <f t="shared" si="38"/>
        <v>0</v>
      </c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56">
        <f t="shared" si="41"/>
        <v>0</v>
      </c>
      <c r="AO216" s="34"/>
      <c r="AP216" s="41">
        <f t="shared" si="42"/>
        <v>0</v>
      </c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57"/>
      <c r="BD216" s="34" t="s">
        <v>86</v>
      </c>
      <c r="BE216" s="34"/>
      <c r="BF216" s="34"/>
      <c r="BG216" s="37">
        <f t="shared" si="39"/>
        <v>0</v>
      </c>
      <c r="BH216" s="34"/>
      <c r="BI216" s="41">
        <f t="shared" si="40"/>
        <v>0</v>
      </c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</row>
    <row r="217" spans="1:75" x14ac:dyDescent="0.15">
      <c r="A217" s="34">
        <v>215</v>
      </c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 t="e">
        <f>VLOOKUP(L217,'[1]償却率（定額法）'!$B$6:$C$104,2)</f>
        <v>#N/A</v>
      </c>
      <c r="N217" s="54"/>
      <c r="O217" s="54"/>
      <c r="P217" s="36">
        <f t="shared" si="33"/>
        <v>0</v>
      </c>
      <c r="Q217" s="37">
        <f t="shared" si="34"/>
        <v>1900</v>
      </c>
      <c r="R217" s="37">
        <f t="shared" si="35"/>
        <v>1</v>
      </c>
      <c r="S217" s="37">
        <f t="shared" si="36"/>
        <v>0</v>
      </c>
      <c r="T217" s="34" t="str">
        <f t="shared" si="37"/>
        <v/>
      </c>
      <c r="U217" s="38"/>
      <c r="V217" s="55">
        <v>1</v>
      </c>
      <c r="W217" s="34"/>
      <c r="X217" s="40">
        <f t="shared" si="32"/>
        <v>0</v>
      </c>
      <c r="Y217" s="40">
        <f t="shared" si="38"/>
        <v>0</v>
      </c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56">
        <f t="shared" si="41"/>
        <v>0</v>
      </c>
      <c r="AO217" s="34"/>
      <c r="AP217" s="41">
        <f t="shared" si="42"/>
        <v>0</v>
      </c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57"/>
      <c r="BD217" s="34" t="s">
        <v>86</v>
      </c>
      <c r="BE217" s="34"/>
      <c r="BF217" s="34"/>
      <c r="BG217" s="37">
        <f t="shared" si="39"/>
        <v>0</v>
      </c>
      <c r="BH217" s="34"/>
      <c r="BI217" s="41">
        <f t="shared" si="40"/>
        <v>0</v>
      </c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</row>
    <row r="218" spans="1:75" x14ac:dyDescent="0.15">
      <c r="A218" s="34">
        <v>216</v>
      </c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 t="e">
        <f>VLOOKUP(L218,'[1]償却率（定額法）'!$B$6:$C$104,2)</f>
        <v>#N/A</v>
      </c>
      <c r="N218" s="54"/>
      <c r="O218" s="54"/>
      <c r="P218" s="36">
        <f t="shared" si="33"/>
        <v>0</v>
      </c>
      <c r="Q218" s="37">
        <f t="shared" si="34"/>
        <v>1900</v>
      </c>
      <c r="R218" s="37">
        <f t="shared" si="35"/>
        <v>1</v>
      </c>
      <c r="S218" s="37">
        <f t="shared" si="36"/>
        <v>0</v>
      </c>
      <c r="T218" s="34" t="str">
        <f t="shared" si="37"/>
        <v/>
      </c>
      <c r="U218" s="38"/>
      <c r="V218" s="55">
        <v>1</v>
      </c>
      <c r="W218" s="34"/>
      <c r="X218" s="40">
        <f t="shared" si="32"/>
        <v>0</v>
      </c>
      <c r="Y218" s="40">
        <f t="shared" si="38"/>
        <v>0</v>
      </c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56">
        <f t="shared" si="41"/>
        <v>0</v>
      </c>
      <c r="AO218" s="34"/>
      <c r="AP218" s="41">
        <f t="shared" si="42"/>
        <v>0</v>
      </c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57"/>
      <c r="BD218" s="34" t="s">
        <v>86</v>
      </c>
      <c r="BE218" s="34"/>
      <c r="BF218" s="34"/>
      <c r="BG218" s="37">
        <f t="shared" si="39"/>
        <v>0</v>
      </c>
      <c r="BH218" s="34"/>
      <c r="BI218" s="41">
        <f t="shared" si="40"/>
        <v>0</v>
      </c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</row>
    <row r="219" spans="1:75" x14ac:dyDescent="0.15">
      <c r="A219" s="34">
        <v>217</v>
      </c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 t="e">
        <f>VLOOKUP(L219,'[1]償却率（定額法）'!$B$6:$C$104,2)</f>
        <v>#N/A</v>
      </c>
      <c r="N219" s="54"/>
      <c r="O219" s="54"/>
      <c r="P219" s="36">
        <f t="shared" si="33"/>
        <v>0</v>
      </c>
      <c r="Q219" s="37">
        <f t="shared" si="34"/>
        <v>1900</v>
      </c>
      <c r="R219" s="37">
        <f t="shared" si="35"/>
        <v>1</v>
      </c>
      <c r="S219" s="37">
        <f t="shared" si="36"/>
        <v>0</v>
      </c>
      <c r="T219" s="34" t="str">
        <f t="shared" si="37"/>
        <v/>
      </c>
      <c r="U219" s="38"/>
      <c r="V219" s="55">
        <v>1</v>
      </c>
      <c r="W219" s="34"/>
      <c r="X219" s="40">
        <f t="shared" si="32"/>
        <v>0</v>
      </c>
      <c r="Y219" s="40">
        <f t="shared" si="38"/>
        <v>0</v>
      </c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56">
        <f t="shared" si="41"/>
        <v>0</v>
      </c>
      <c r="AO219" s="34"/>
      <c r="AP219" s="41">
        <f t="shared" si="42"/>
        <v>0</v>
      </c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57"/>
      <c r="BD219" s="34" t="s">
        <v>86</v>
      </c>
      <c r="BE219" s="34"/>
      <c r="BF219" s="34"/>
      <c r="BG219" s="37">
        <f t="shared" si="39"/>
        <v>0</v>
      </c>
      <c r="BH219" s="34"/>
      <c r="BI219" s="41">
        <f t="shared" si="40"/>
        <v>0</v>
      </c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</row>
    <row r="220" spans="1:75" x14ac:dyDescent="0.15">
      <c r="A220" s="34">
        <v>218</v>
      </c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 t="e">
        <f>VLOOKUP(L220,'[1]償却率（定額法）'!$B$6:$C$104,2)</f>
        <v>#N/A</v>
      </c>
      <c r="N220" s="54"/>
      <c r="O220" s="54"/>
      <c r="P220" s="36">
        <f t="shared" si="33"/>
        <v>0</v>
      </c>
      <c r="Q220" s="37">
        <f t="shared" si="34"/>
        <v>1900</v>
      </c>
      <c r="R220" s="37">
        <f t="shared" si="35"/>
        <v>1</v>
      </c>
      <c r="S220" s="37">
        <f t="shared" si="36"/>
        <v>0</v>
      </c>
      <c r="T220" s="34" t="str">
        <f t="shared" si="37"/>
        <v/>
      </c>
      <c r="U220" s="38"/>
      <c r="V220" s="55">
        <v>1</v>
      </c>
      <c r="W220" s="34"/>
      <c r="X220" s="40">
        <f t="shared" si="32"/>
        <v>0</v>
      </c>
      <c r="Y220" s="40">
        <f t="shared" si="38"/>
        <v>0</v>
      </c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56">
        <f t="shared" si="41"/>
        <v>0</v>
      </c>
      <c r="AO220" s="34"/>
      <c r="AP220" s="41">
        <f t="shared" si="42"/>
        <v>0</v>
      </c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57"/>
      <c r="BD220" s="34" t="s">
        <v>86</v>
      </c>
      <c r="BE220" s="34"/>
      <c r="BF220" s="34"/>
      <c r="BG220" s="37">
        <f t="shared" si="39"/>
        <v>0</v>
      </c>
      <c r="BH220" s="34"/>
      <c r="BI220" s="41">
        <f t="shared" si="40"/>
        <v>0</v>
      </c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</row>
    <row r="221" spans="1:75" x14ac:dyDescent="0.15">
      <c r="A221" s="34">
        <v>219</v>
      </c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 t="e">
        <f>VLOOKUP(L221,'[1]償却率（定額法）'!$B$6:$C$104,2)</f>
        <v>#N/A</v>
      </c>
      <c r="N221" s="54"/>
      <c r="O221" s="54"/>
      <c r="P221" s="36">
        <f t="shared" si="33"/>
        <v>0</v>
      </c>
      <c r="Q221" s="37">
        <f t="shared" si="34"/>
        <v>1900</v>
      </c>
      <c r="R221" s="37">
        <f t="shared" si="35"/>
        <v>1</v>
      </c>
      <c r="S221" s="37">
        <f t="shared" si="36"/>
        <v>0</v>
      </c>
      <c r="T221" s="34" t="str">
        <f t="shared" si="37"/>
        <v/>
      </c>
      <c r="U221" s="38"/>
      <c r="V221" s="55">
        <v>1</v>
      </c>
      <c r="W221" s="34"/>
      <c r="X221" s="40">
        <f t="shared" si="32"/>
        <v>0</v>
      </c>
      <c r="Y221" s="40">
        <f t="shared" si="38"/>
        <v>0</v>
      </c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56">
        <f t="shared" si="41"/>
        <v>0</v>
      </c>
      <c r="AO221" s="34"/>
      <c r="AP221" s="41">
        <f t="shared" si="42"/>
        <v>0</v>
      </c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57"/>
      <c r="BD221" s="34" t="s">
        <v>86</v>
      </c>
      <c r="BE221" s="34"/>
      <c r="BF221" s="34"/>
      <c r="BG221" s="37">
        <f t="shared" si="39"/>
        <v>0</v>
      </c>
      <c r="BH221" s="34"/>
      <c r="BI221" s="41">
        <f t="shared" si="40"/>
        <v>0</v>
      </c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</row>
    <row r="222" spans="1:75" x14ac:dyDescent="0.15">
      <c r="A222" s="34">
        <v>220</v>
      </c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 t="e">
        <f>VLOOKUP(L222,'[1]償却率（定額法）'!$B$6:$C$104,2)</f>
        <v>#N/A</v>
      </c>
      <c r="N222" s="54"/>
      <c r="O222" s="54"/>
      <c r="P222" s="36">
        <f t="shared" si="33"/>
        <v>0</v>
      </c>
      <c r="Q222" s="37">
        <f t="shared" si="34"/>
        <v>1900</v>
      </c>
      <c r="R222" s="37">
        <f t="shared" si="35"/>
        <v>1</v>
      </c>
      <c r="S222" s="37">
        <f t="shared" si="36"/>
        <v>0</v>
      </c>
      <c r="T222" s="34" t="str">
        <f t="shared" si="37"/>
        <v/>
      </c>
      <c r="U222" s="38"/>
      <c r="V222" s="55">
        <v>1</v>
      </c>
      <c r="W222" s="34"/>
      <c r="X222" s="40">
        <f t="shared" si="32"/>
        <v>0</v>
      </c>
      <c r="Y222" s="40">
        <f t="shared" si="38"/>
        <v>0</v>
      </c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56">
        <f t="shared" si="41"/>
        <v>0</v>
      </c>
      <c r="AO222" s="34"/>
      <c r="AP222" s="41">
        <f t="shared" si="42"/>
        <v>0</v>
      </c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57"/>
      <c r="BD222" s="34" t="s">
        <v>86</v>
      </c>
      <c r="BE222" s="34"/>
      <c r="BF222" s="34"/>
      <c r="BG222" s="37">
        <f t="shared" si="39"/>
        <v>0</v>
      </c>
      <c r="BH222" s="34"/>
      <c r="BI222" s="41">
        <f t="shared" si="40"/>
        <v>0</v>
      </c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</row>
    <row r="223" spans="1:75" x14ac:dyDescent="0.15">
      <c r="A223" s="34">
        <v>221</v>
      </c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 t="e">
        <f>VLOOKUP(L223,'[1]償却率（定額法）'!$B$6:$C$104,2)</f>
        <v>#N/A</v>
      </c>
      <c r="N223" s="54"/>
      <c r="O223" s="54"/>
      <c r="P223" s="36">
        <f t="shared" si="33"/>
        <v>0</v>
      </c>
      <c r="Q223" s="37">
        <f t="shared" si="34"/>
        <v>1900</v>
      </c>
      <c r="R223" s="37">
        <f t="shared" si="35"/>
        <v>1</v>
      </c>
      <c r="S223" s="37">
        <f t="shared" si="36"/>
        <v>0</v>
      </c>
      <c r="T223" s="34" t="str">
        <f t="shared" si="37"/>
        <v/>
      </c>
      <c r="U223" s="38"/>
      <c r="V223" s="55">
        <v>1</v>
      </c>
      <c r="W223" s="34"/>
      <c r="X223" s="40">
        <f t="shared" si="32"/>
        <v>0</v>
      </c>
      <c r="Y223" s="40">
        <f t="shared" si="38"/>
        <v>0</v>
      </c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56">
        <f t="shared" si="41"/>
        <v>0</v>
      </c>
      <c r="AO223" s="34"/>
      <c r="AP223" s="41">
        <f t="shared" si="42"/>
        <v>0</v>
      </c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57"/>
      <c r="BD223" s="34" t="s">
        <v>86</v>
      </c>
      <c r="BE223" s="34"/>
      <c r="BF223" s="34"/>
      <c r="BG223" s="37">
        <f t="shared" si="39"/>
        <v>0</v>
      </c>
      <c r="BH223" s="34"/>
      <c r="BI223" s="41">
        <f t="shared" si="40"/>
        <v>0</v>
      </c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</row>
    <row r="224" spans="1:75" x14ac:dyDescent="0.15">
      <c r="A224" s="34">
        <v>222</v>
      </c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 t="e">
        <f>VLOOKUP(L224,'[1]償却率（定額法）'!$B$6:$C$104,2)</f>
        <v>#N/A</v>
      </c>
      <c r="N224" s="54"/>
      <c r="O224" s="54"/>
      <c r="P224" s="36">
        <f t="shared" si="33"/>
        <v>0</v>
      </c>
      <c r="Q224" s="37">
        <f t="shared" si="34"/>
        <v>1900</v>
      </c>
      <c r="R224" s="37">
        <f t="shared" si="35"/>
        <v>1</v>
      </c>
      <c r="S224" s="37">
        <f t="shared" si="36"/>
        <v>0</v>
      </c>
      <c r="T224" s="34" t="str">
        <f t="shared" si="37"/>
        <v/>
      </c>
      <c r="U224" s="38"/>
      <c r="V224" s="55">
        <v>1</v>
      </c>
      <c r="W224" s="34"/>
      <c r="X224" s="40">
        <f t="shared" si="32"/>
        <v>0</v>
      </c>
      <c r="Y224" s="40">
        <f t="shared" si="38"/>
        <v>0</v>
      </c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56">
        <f t="shared" si="41"/>
        <v>0</v>
      </c>
      <c r="AO224" s="34"/>
      <c r="AP224" s="41">
        <f t="shared" si="42"/>
        <v>0</v>
      </c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57"/>
      <c r="BD224" s="34" t="s">
        <v>86</v>
      </c>
      <c r="BE224" s="34"/>
      <c r="BF224" s="34"/>
      <c r="BG224" s="37">
        <f t="shared" si="39"/>
        <v>0</v>
      </c>
      <c r="BH224" s="34"/>
      <c r="BI224" s="41">
        <f t="shared" si="40"/>
        <v>0</v>
      </c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</row>
    <row r="225" spans="1:75" x14ac:dyDescent="0.15">
      <c r="A225" s="34">
        <v>223</v>
      </c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 t="e">
        <f>VLOOKUP(L225,'[1]償却率（定額法）'!$B$6:$C$104,2)</f>
        <v>#N/A</v>
      </c>
      <c r="N225" s="54"/>
      <c r="O225" s="54"/>
      <c r="P225" s="36">
        <f t="shared" si="33"/>
        <v>0</v>
      </c>
      <c r="Q225" s="37">
        <f t="shared" si="34"/>
        <v>1900</v>
      </c>
      <c r="R225" s="37">
        <f t="shared" si="35"/>
        <v>1</v>
      </c>
      <c r="S225" s="37">
        <f t="shared" si="36"/>
        <v>0</v>
      </c>
      <c r="T225" s="34" t="str">
        <f t="shared" si="37"/>
        <v/>
      </c>
      <c r="U225" s="38"/>
      <c r="V225" s="55">
        <v>1</v>
      </c>
      <c r="W225" s="34"/>
      <c r="X225" s="40">
        <f t="shared" si="32"/>
        <v>0</v>
      </c>
      <c r="Y225" s="40">
        <f t="shared" si="38"/>
        <v>0</v>
      </c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56">
        <f t="shared" si="41"/>
        <v>0</v>
      </c>
      <c r="AO225" s="34"/>
      <c r="AP225" s="41">
        <f t="shared" si="42"/>
        <v>0</v>
      </c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57"/>
      <c r="BD225" s="34" t="s">
        <v>86</v>
      </c>
      <c r="BE225" s="34"/>
      <c r="BF225" s="34"/>
      <c r="BG225" s="37">
        <f t="shared" si="39"/>
        <v>0</v>
      </c>
      <c r="BH225" s="34"/>
      <c r="BI225" s="41">
        <f t="shared" si="40"/>
        <v>0</v>
      </c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</row>
    <row r="226" spans="1:75" x14ac:dyDescent="0.15">
      <c r="A226" s="34">
        <v>224</v>
      </c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 t="e">
        <f>VLOOKUP(L226,'[1]償却率（定額法）'!$B$6:$C$104,2)</f>
        <v>#N/A</v>
      </c>
      <c r="N226" s="54"/>
      <c r="O226" s="54"/>
      <c r="P226" s="36">
        <f t="shared" si="33"/>
        <v>0</v>
      </c>
      <c r="Q226" s="37">
        <f t="shared" si="34"/>
        <v>1900</v>
      </c>
      <c r="R226" s="37">
        <f t="shared" si="35"/>
        <v>1</v>
      </c>
      <c r="S226" s="37">
        <f t="shared" si="36"/>
        <v>0</v>
      </c>
      <c r="T226" s="34" t="str">
        <f t="shared" si="37"/>
        <v/>
      </c>
      <c r="U226" s="38"/>
      <c r="V226" s="55">
        <v>1</v>
      </c>
      <c r="W226" s="34"/>
      <c r="X226" s="40">
        <f t="shared" ref="X226:X255" si="43">IF(BG226=0,0,IF(BG226&gt;L226,U226-1,ROUND((U226*M226)*(BG226-1),0)))</f>
        <v>0</v>
      </c>
      <c r="Y226" s="40">
        <f t="shared" si="38"/>
        <v>0</v>
      </c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56">
        <f t="shared" si="41"/>
        <v>0</v>
      </c>
      <c r="AO226" s="34"/>
      <c r="AP226" s="41">
        <f t="shared" si="42"/>
        <v>0</v>
      </c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57"/>
      <c r="BD226" s="34" t="s">
        <v>86</v>
      </c>
      <c r="BE226" s="34"/>
      <c r="BF226" s="34"/>
      <c r="BG226" s="37">
        <f t="shared" si="39"/>
        <v>0</v>
      </c>
      <c r="BH226" s="34"/>
      <c r="BI226" s="41">
        <f t="shared" si="40"/>
        <v>0</v>
      </c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</row>
    <row r="227" spans="1:75" x14ac:dyDescent="0.15">
      <c r="A227" s="34">
        <v>225</v>
      </c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 t="e">
        <f>VLOOKUP(L227,'[1]償却率（定額法）'!$B$6:$C$104,2)</f>
        <v>#N/A</v>
      </c>
      <c r="N227" s="54"/>
      <c r="O227" s="54"/>
      <c r="P227" s="36">
        <f t="shared" si="33"/>
        <v>0</v>
      </c>
      <c r="Q227" s="37">
        <f t="shared" si="34"/>
        <v>1900</v>
      </c>
      <c r="R227" s="37">
        <f t="shared" si="35"/>
        <v>1</v>
      </c>
      <c r="S227" s="37">
        <f t="shared" si="36"/>
        <v>0</v>
      </c>
      <c r="T227" s="34" t="str">
        <f t="shared" si="37"/>
        <v/>
      </c>
      <c r="U227" s="38"/>
      <c r="V227" s="55">
        <v>1</v>
      </c>
      <c r="W227" s="34"/>
      <c r="X227" s="40">
        <f t="shared" si="43"/>
        <v>0</v>
      </c>
      <c r="Y227" s="40">
        <f t="shared" si="38"/>
        <v>0</v>
      </c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56">
        <f t="shared" si="41"/>
        <v>0</v>
      </c>
      <c r="AO227" s="34"/>
      <c r="AP227" s="41">
        <f t="shared" si="42"/>
        <v>0</v>
      </c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57"/>
      <c r="BD227" s="34" t="s">
        <v>86</v>
      </c>
      <c r="BE227" s="34"/>
      <c r="BF227" s="34"/>
      <c r="BG227" s="37">
        <f t="shared" si="39"/>
        <v>0</v>
      </c>
      <c r="BH227" s="34"/>
      <c r="BI227" s="41">
        <f t="shared" si="40"/>
        <v>0</v>
      </c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</row>
    <row r="228" spans="1:75" x14ac:dyDescent="0.15">
      <c r="A228" s="34">
        <v>226</v>
      </c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 t="e">
        <f>VLOOKUP(L228,'[1]償却率（定額法）'!$B$6:$C$104,2)</f>
        <v>#N/A</v>
      </c>
      <c r="N228" s="54"/>
      <c r="O228" s="54"/>
      <c r="P228" s="36">
        <f t="shared" si="33"/>
        <v>0</v>
      </c>
      <c r="Q228" s="37">
        <f t="shared" si="34"/>
        <v>1900</v>
      </c>
      <c r="R228" s="37">
        <f t="shared" si="35"/>
        <v>1</v>
      </c>
      <c r="S228" s="37">
        <f t="shared" si="36"/>
        <v>0</v>
      </c>
      <c r="T228" s="34" t="str">
        <f t="shared" si="37"/>
        <v/>
      </c>
      <c r="U228" s="38"/>
      <c r="V228" s="55">
        <v>1</v>
      </c>
      <c r="W228" s="34"/>
      <c r="X228" s="40">
        <f t="shared" si="43"/>
        <v>0</v>
      </c>
      <c r="Y228" s="40">
        <f t="shared" si="38"/>
        <v>0</v>
      </c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56">
        <f t="shared" si="41"/>
        <v>0</v>
      </c>
      <c r="AO228" s="34"/>
      <c r="AP228" s="41">
        <f t="shared" si="42"/>
        <v>0</v>
      </c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57"/>
      <c r="BD228" s="34" t="s">
        <v>86</v>
      </c>
      <c r="BE228" s="34"/>
      <c r="BF228" s="34"/>
      <c r="BG228" s="37">
        <f t="shared" si="39"/>
        <v>0</v>
      </c>
      <c r="BH228" s="34"/>
      <c r="BI228" s="41">
        <f t="shared" si="40"/>
        <v>0</v>
      </c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</row>
    <row r="229" spans="1:75" x14ac:dyDescent="0.15">
      <c r="A229" s="34">
        <v>227</v>
      </c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 t="e">
        <f>VLOOKUP(L229,'[1]償却率（定額法）'!$B$6:$C$104,2)</f>
        <v>#N/A</v>
      </c>
      <c r="N229" s="54"/>
      <c r="O229" s="54"/>
      <c r="P229" s="36">
        <f t="shared" si="33"/>
        <v>0</v>
      </c>
      <c r="Q229" s="37">
        <f t="shared" si="34"/>
        <v>1900</v>
      </c>
      <c r="R229" s="37">
        <f t="shared" si="35"/>
        <v>1</v>
      </c>
      <c r="S229" s="37">
        <f t="shared" si="36"/>
        <v>0</v>
      </c>
      <c r="T229" s="34" t="str">
        <f t="shared" si="37"/>
        <v/>
      </c>
      <c r="U229" s="38"/>
      <c r="V229" s="55">
        <v>1</v>
      </c>
      <c r="W229" s="34"/>
      <c r="X229" s="40">
        <f t="shared" si="43"/>
        <v>0</v>
      </c>
      <c r="Y229" s="40">
        <f t="shared" si="38"/>
        <v>0</v>
      </c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56">
        <f t="shared" si="41"/>
        <v>0</v>
      </c>
      <c r="AO229" s="34"/>
      <c r="AP229" s="41">
        <f t="shared" si="42"/>
        <v>0</v>
      </c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57"/>
      <c r="BD229" s="34" t="s">
        <v>86</v>
      </c>
      <c r="BE229" s="34"/>
      <c r="BF229" s="34"/>
      <c r="BG229" s="37">
        <f t="shared" si="39"/>
        <v>0</v>
      </c>
      <c r="BH229" s="34"/>
      <c r="BI229" s="41">
        <f t="shared" si="40"/>
        <v>0</v>
      </c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</row>
    <row r="230" spans="1:75" x14ac:dyDescent="0.15">
      <c r="A230" s="34">
        <v>228</v>
      </c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 t="e">
        <f>VLOOKUP(L230,'[1]償却率（定額法）'!$B$6:$C$104,2)</f>
        <v>#N/A</v>
      </c>
      <c r="N230" s="54"/>
      <c r="O230" s="54"/>
      <c r="P230" s="36">
        <f>IF(O230="",N230,O230)</f>
        <v>0</v>
      </c>
      <c r="Q230" s="37">
        <f t="shared" si="34"/>
        <v>1900</v>
      </c>
      <c r="R230" s="37">
        <f>MONTH(P230)</f>
        <v>1</v>
      </c>
      <c r="S230" s="37">
        <f>DAY(N230)</f>
        <v>0</v>
      </c>
      <c r="T230" s="34" t="str">
        <f>IF(Q230=1900,"",IF(R230&lt;4,Q230-1,Q230))</f>
        <v/>
      </c>
      <c r="U230" s="38"/>
      <c r="V230" s="55">
        <v>1</v>
      </c>
      <c r="W230" s="34"/>
      <c r="X230" s="40">
        <f t="shared" si="43"/>
        <v>0</v>
      </c>
      <c r="Y230" s="40">
        <f t="shared" si="38"/>
        <v>0</v>
      </c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56">
        <f t="shared" si="41"/>
        <v>0</v>
      </c>
      <c r="AO230" s="34"/>
      <c r="AP230" s="41">
        <f>Y230-AN230</f>
        <v>0</v>
      </c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57"/>
      <c r="BD230" s="34" t="s">
        <v>86</v>
      </c>
      <c r="BE230" s="34"/>
      <c r="BF230" s="34"/>
      <c r="BG230" s="37">
        <f t="shared" si="39"/>
        <v>0</v>
      </c>
      <c r="BH230" s="34"/>
      <c r="BI230" s="41">
        <f>U230-AP230</f>
        <v>0</v>
      </c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</row>
    <row r="231" spans="1:75" x14ac:dyDescent="0.15">
      <c r="A231" s="34">
        <v>229</v>
      </c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 t="e">
        <f>VLOOKUP(L231,'[1]償却率（定額法）'!$B$6:$C$104,2)</f>
        <v>#N/A</v>
      </c>
      <c r="N231" s="54"/>
      <c r="O231" s="54"/>
      <c r="P231" s="36">
        <f>IF(O231="",N231,O231)</f>
        <v>0</v>
      </c>
      <c r="Q231" s="37">
        <f t="shared" si="34"/>
        <v>1900</v>
      </c>
      <c r="R231" s="37">
        <f>MONTH(P231)</f>
        <v>1</v>
      </c>
      <c r="S231" s="37">
        <f>DAY(N231)</f>
        <v>0</v>
      </c>
      <c r="T231" s="34" t="str">
        <f>IF(Q231=1900,"",IF(R231&lt;4,Q231-1,Q231))</f>
        <v/>
      </c>
      <c r="U231" s="38"/>
      <c r="V231" s="55">
        <v>1</v>
      </c>
      <c r="W231" s="34"/>
      <c r="X231" s="40">
        <f t="shared" si="43"/>
        <v>0</v>
      </c>
      <c r="Y231" s="40">
        <f t="shared" si="38"/>
        <v>0</v>
      </c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56">
        <f t="shared" si="41"/>
        <v>0</v>
      </c>
      <c r="AO231" s="34"/>
      <c r="AP231" s="41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57"/>
      <c r="BD231" s="34" t="s">
        <v>86</v>
      </c>
      <c r="BE231" s="34"/>
      <c r="BF231" s="34"/>
      <c r="BG231" s="37">
        <f t="shared" si="39"/>
        <v>0</v>
      </c>
      <c r="BH231" s="34"/>
      <c r="BI231" s="41">
        <f>U231-AP231</f>
        <v>0</v>
      </c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</row>
    <row r="232" spans="1:75" x14ac:dyDescent="0.15">
      <c r="A232" s="34">
        <v>230</v>
      </c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 t="e">
        <f>VLOOKUP(L232,'[1]償却率（定額法）'!$B$6:$C$104,2)</f>
        <v>#N/A</v>
      </c>
      <c r="N232" s="54"/>
      <c r="O232" s="54"/>
      <c r="P232" s="36">
        <f>IF(O232="",N232,O232)</f>
        <v>0</v>
      </c>
      <c r="Q232" s="37">
        <f>YEAR(P232)</f>
        <v>1900</v>
      </c>
      <c r="R232" s="37">
        <f>MONTH(P232)</f>
        <v>1</v>
      </c>
      <c r="S232" s="37">
        <f>DAY(N232)</f>
        <v>0</v>
      </c>
      <c r="T232" s="34" t="str">
        <f>IF(Q232=1900,"",IF(R232&lt;4,Q232-1,Q232))</f>
        <v/>
      </c>
      <c r="U232" s="38"/>
      <c r="V232" s="55">
        <v>1</v>
      </c>
      <c r="W232" s="34"/>
      <c r="X232" s="40">
        <f t="shared" si="43"/>
        <v>0</v>
      </c>
      <c r="Y232" s="40">
        <f t="shared" si="38"/>
        <v>0</v>
      </c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56">
        <f t="shared" si="41"/>
        <v>0</v>
      </c>
      <c r="AO232" s="34"/>
      <c r="AP232" s="41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57"/>
      <c r="BD232" s="34" t="s">
        <v>86</v>
      </c>
      <c r="BE232" s="34"/>
      <c r="BF232" s="34"/>
      <c r="BG232" s="37">
        <f t="shared" si="39"/>
        <v>0</v>
      </c>
      <c r="BH232" s="34"/>
      <c r="BI232" s="41">
        <f>U232-AP232</f>
        <v>0</v>
      </c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</row>
    <row r="233" spans="1:75" x14ac:dyDescent="0.1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54"/>
      <c r="O233" s="54"/>
      <c r="P233" s="36"/>
      <c r="Q233" s="37"/>
      <c r="R233" s="37"/>
      <c r="S233" s="37"/>
      <c r="T233" s="34"/>
      <c r="U233" s="38"/>
      <c r="V233" s="55"/>
      <c r="W233" s="34"/>
      <c r="X233" s="40"/>
      <c r="Y233" s="40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56"/>
      <c r="AO233" s="34"/>
      <c r="AP233" s="41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57"/>
      <c r="BD233" s="34"/>
      <c r="BE233" s="34"/>
      <c r="BF233" s="34"/>
      <c r="BG233" s="37"/>
      <c r="BH233" s="34"/>
      <c r="BI233" s="41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</row>
  </sheetData>
  <autoFilter ref="A4:BW233" xr:uid="{00000000-0009-0000-0000-000003000000}"/>
  <mergeCells count="60"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  <mergeCell ref="BI3:BI4"/>
    <mergeCell ref="BJ3:BJ4"/>
    <mergeCell ref="BK3:BK4"/>
    <mergeCell ref="BL3:BL4"/>
    <mergeCell ref="BM3:BM4"/>
    <mergeCell ref="BN3:BN4"/>
    <mergeCell ref="BB3:BB4"/>
    <mergeCell ref="BC3:BD3"/>
    <mergeCell ref="BE3:BE4"/>
    <mergeCell ref="BF3:BF4"/>
    <mergeCell ref="BG3:BG4"/>
    <mergeCell ref="BH3:BH4"/>
    <mergeCell ref="AV3:AV4"/>
    <mergeCell ref="AW3:AW4"/>
    <mergeCell ref="AX3:AX4"/>
    <mergeCell ref="AY3:AY4"/>
    <mergeCell ref="AZ3:AZ4"/>
    <mergeCell ref="BA3:BA4"/>
    <mergeCell ref="AB3:AG3"/>
    <mergeCell ref="AH3:AH4"/>
    <mergeCell ref="AI3:AO3"/>
    <mergeCell ref="AP3:AP4"/>
    <mergeCell ref="AQ3:AQ4"/>
    <mergeCell ref="AR3:AU3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  <pageSetup paperSize="8" scale="4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27F1-0A10-46B2-A99D-B5EF0B04FC89}">
  <sheetPr>
    <tabColor theme="4"/>
    <pageSetUpPr fitToPage="1"/>
  </sheetPr>
  <dimension ref="A1:BW100"/>
  <sheetViews>
    <sheetView view="pageBreakPreview" topLeftCell="K1" zoomScale="85" zoomScaleNormal="75" workbookViewId="0">
      <selection activeCell="Q32" sqref="Q32"/>
    </sheetView>
  </sheetViews>
  <sheetFormatPr defaultColWidth="9" defaultRowHeight="13.5" outlineLevelCol="1" x14ac:dyDescent="0.15"/>
  <cols>
    <col min="1" max="2" width="5.25" style="5" bestFit="1" customWidth="1"/>
    <col min="3" max="3" width="15.375" style="5" bestFit="1" customWidth="1"/>
    <col min="4" max="4" width="9.5" style="5" hidden="1" customWidth="1"/>
    <col min="5" max="5" width="11.625" style="5" hidden="1" customWidth="1"/>
    <col min="6" max="6" width="11.375" style="5" bestFit="1" customWidth="1"/>
    <col min="7" max="8" width="11.375" style="5" hidden="1" customWidth="1"/>
    <col min="9" max="9" width="39.625" style="5" customWidth="1"/>
    <col min="10" max="10" width="10.125" style="5" hidden="1" customWidth="1"/>
    <col min="11" max="11" width="24.875" style="5" bestFit="1" customWidth="1"/>
    <col min="12" max="13" width="9" style="5"/>
    <col min="14" max="14" width="11" style="6" bestFit="1" customWidth="1"/>
    <col min="15" max="16" width="10.5" style="6" hidden="1" customWidth="1"/>
    <col min="17" max="17" width="10.5" style="5" hidden="1" customWidth="1"/>
    <col min="18" max="19" width="9.5" style="5" hidden="1" customWidth="1"/>
    <col min="20" max="20" width="9.5" style="5" customWidth="1"/>
    <col min="21" max="21" width="11.5" style="8" bestFit="1" customWidth="1"/>
    <col min="22" max="22" width="0" style="5" hidden="1" customWidth="1"/>
    <col min="23" max="23" width="13" style="5" hidden="1" customWidth="1"/>
    <col min="24" max="24" width="16.875" style="5" customWidth="1"/>
    <col min="25" max="25" width="19.5" style="5" customWidth="1"/>
    <col min="26" max="26" width="13" style="5" hidden="1" customWidth="1" outlineLevel="1"/>
    <col min="27" max="28" width="11" style="5" hidden="1" customWidth="1" outlineLevel="1"/>
    <col min="29" max="29" width="15.125" style="5" hidden="1" customWidth="1" outlineLevel="1"/>
    <col min="30" max="30" width="17.125" style="5" hidden="1" customWidth="1" outlineLevel="1"/>
    <col min="31" max="31" width="13" style="5" hidden="1" customWidth="1" outlineLevel="1"/>
    <col min="32" max="32" width="9" style="5" hidden="1" customWidth="1" outlineLevel="1"/>
    <col min="33" max="34" width="11" style="5" hidden="1" customWidth="1" outlineLevel="1"/>
    <col min="35" max="35" width="9" style="5" hidden="1" customWidth="1" outlineLevel="1"/>
    <col min="36" max="36" width="15.125" style="5" hidden="1" customWidth="1" outlineLevel="1"/>
    <col min="37" max="37" width="17.125" style="5" hidden="1" customWidth="1" outlineLevel="1"/>
    <col min="38" max="38" width="13" style="5" hidden="1" customWidth="1" outlineLevel="1"/>
    <col min="39" max="39" width="14.125" style="5" hidden="1" customWidth="1" outlineLevel="1"/>
    <col min="40" max="40" width="11" style="5" bestFit="1" customWidth="1" collapsed="1"/>
    <col min="41" max="41" width="11" style="5" bestFit="1" customWidth="1"/>
    <col min="42" max="42" width="15.125" style="5" bestFit="1" customWidth="1"/>
    <col min="43" max="43" width="9" style="5" hidden="1" customWidth="1" outlineLevel="1"/>
    <col min="44" max="44" width="7.5" style="5" hidden="1" customWidth="1" outlineLevel="1"/>
    <col min="45" max="45" width="11.625" style="5" hidden="1" customWidth="1" outlineLevel="1"/>
    <col min="46" max="46" width="16.125" style="5" hidden="1" customWidth="1" outlineLevel="1"/>
    <col min="47" max="47" width="9" style="5" hidden="1" customWidth="1" outlineLevel="1"/>
    <col min="48" max="48" width="5.25" style="5" hidden="1" customWidth="1" outlineLevel="1"/>
    <col min="49" max="49" width="9" style="5" hidden="1" customWidth="1" outlineLevel="1"/>
    <col min="50" max="50" width="15.125" style="5" hidden="1" customWidth="1" outlineLevel="1"/>
    <col min="51" max="52" width="13" style="5" hidden="1" customWidth="1" outlineLevel="1"/>
    <col min="53" max="53" width="7.125" style="5" hidden="1" customWidth="1" outlineLevel="1"/>
    <col min="54" max="54" width="15.125" style="5" hidden="1" customWidth="1" outlineLevel="1"/>
    <col min="55" max="55" width="8.625" style="5" hidden="1" customWidth="1" outlineLevel="1"/>
    <col min="56" max="56" width="11.75" style="5" hidden="1" customWidth="1" outlineLevel="1"/>
    <col min="57" max="57" width="6.5" style="5" hidden="1" customWidth="1" outlineLevel="1"/>
    <col min="58" max="58" width="7.25" style="5" hidden="1" customWidth="1" outlineLevel="1"/>
    <col min="59" max="59" width="9" style="5" collapsed="1"/>
    <col min="60" max="60" width="11" style="5" bestFit="1" customWidth="1"/>
    <col min="61" max="61" width="15.125" style="5" customWidth="1"/>
    <col min="62" max="62" width="20.5" style="5" bestFit="1" customWidth="1"/>
    <col min="63" max="65" width="9" style="5"/>
    <col min="66" max="66" width="11.125" style="5" bestFit="1" customWidth="1"/>
    <col min="67" max="67" width="11" style="5" bestFit="1" customWidth="1"/>
    <col min="68" max="68" width="9" style="5"/>
    <col min="69" max="69" width="7.125" style="5" bestFit="1" customWidth="1"/>
    <col min="70" max="70" width="9" style="5"/>
    <col min="71" max="71" width="7.125" style="5" bestFit="1" customWidth="1"/>
    <col min="72" max="74" width="9" style="5"/>
    <col min="75" max="75" width="12.5" style="5" customWidth="1"/>
    <col min="76" max="16384" width="9" style="5"/>
  </cols>
  <sheetData>
    <row r="1" spans="1:75" ht="14.25" thickBot="1" x14ac:dyDescent="0.2">
      <c r="A1" s="1" t="str">
        <f>土地!A1</f>
        <v>団体名</v>
      </c>
      <c r="B1" s="2"/>
      <c r="C1" s="2"/>
      <c r="D1" s="3" t="s">
        <v>195</v>
      </c>
      <c r="E1" s="3"/>
      <c r="F1" s="3"/>
      <c r="G1" s="4"/>
      <c r="O1" s="7">
        <f>土地!O1</f>
        <v>2022</v>
      </c>
    </row>
    <row r="3" spans="1:75" s="24" customFormat="1" ht="13.15" customHeight="1" x14ac:dyDescent="0.15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3" t="s">
        <v>13</v>
      </c>
      <c r="M3" s="14" t="s">
        <v>14</v>
      </c>
      <c r="N3" s="15" t="s">
        <v>15</v>
      </c>
      <c r="O3" s="16" t="s">
        <v>16</v>
      </c>
      <c r="P3" s="17" t="s">
        <v>17</v>
      </c>
      <c r="Q3" s="18" t="s">
        <v>18</v>
      </c>
      <c r="R3" s="18"/>
      <c r="S3" s="18"/>
      <c r="T3" s="19" t="s">
        <v>19</v>
      </c>
      <c r="U3" s="20" t="s">
        <v>20</v>
      </c>
      <c r="V3" s="10" t="s">
        <v>21</v>
      </c>
      <c r="W3" s="13" t="s">
        <v>22</v>
      </c>
      <c r="X3" s="21" t="s">
        <v>277</v>
      </c>
      <c r="Y3" s="21" t="s">
        <v>24</v>
      </c>
      <c r="Z3" s="13" t="s">
        <v>25</v>
      </c>
      <c r="AA3" s="13" t="s">
        <v>26</v>
      </c>
      <c r="AB3" s="13" t="s">
        <v>27</v>
      </c>
      <c r="AC3" s="13"/>
      <c r="AD3" s="13"/>
      <c r="AE3" s="13"/>
      <c r="AF3" s="13"/>
      <c r="AG3" s="13"/>
      <c r="AH3" s="13" t="s">
        <v>28</v>
      </c>
      <c r="AI3" s="13" t="s">
        <v>27</v>
      </c>
      <c r="AJ3" s="13"/>
      <c r="AK3" s="13"/>
      <c r="AL3" s="13"/>
      <c r="AM3" s="13"/>
      <c r="AN3" s="13"/>
      <c r="AO3" s="13"/>
      <c r="AP3" s="18" t="s">
        <v>29</v>
      </c>
      <c r="AQ3" s="10" t="s">
        <v>30</v>
      </c>
      <c r="AR3" s="11" t="s">
        <v>31</v>
      </c>
      <c r="AS3" s="11"/>
      <c r="AT3" s="11"/>
      <c r="AU3" s="11"/>
      <c r="AV3" s="13" t="s">
        <v>32</v>
      </c>
      <c r="AW3" s="10" t="s">
        <v>33</v>
      </c>
      <c r="AX3" s="13" t="s">
        <v>34</v>
      </c>
      <c r="AY3" s="13" t="s">
        <v>35</v>
      </c>
      <c r="AZ3" s="13" t="s">
        <v>36</v>
      </c>
      <c r="BA3" s="13" t="s">
        <v>37</v>
      </c>
      <c r="BB3" s="13" t="s">
        <v>38</v>
      </c>
      <c r="BC3" s="22" t="s">
        <v>39</v>
      </c>
      <c r="BD3" s="23"/>
      <c r="BE3" s="11" t="s">
        <v>196</v>
      </c>
      <c r="BF3" s="11" t="s">
        <v>41</v>
      </c>
      <c r="BG3" s="14" t="s">
        <v>42</v>
      </c>
      <c r="BH3" s="12" t="s">
        <v>43</v>
      </c>
      <c r="BI3" s="18" t="s">
        <v>44</v>
      </c>
      <c r="BJ3" s="11" t="s">
        <v>45</v>
      </c>
      <c r="BK3" s="11" t="s">
        <v>46</v>
      </c>
      <c r="BL3" s="11" t="s">
        <v>47</v>
      </c>
      <c r="BM3" s="11" t="s">
        <v>48</v>
      </c>
      <c r="BN3" s="11" t="s">
        <v>49</v>
      </c>
      <c r="BO3" s="11" t="s">
        <v>50</v>
      </c>
      <c r="BP3" s="11" t="s">
        <v>51</v>
      </c>
      <c r="BQ3" s="11" t="s">
        <v>52</v>
      </c>
      <c r="BR3" s="11" t="s">
        <v>53</v>
      </c>
      <c r="BS3" s="10" t="s">
        <v>54</v>
      </c>
      <c r="BT3" s="10" t="s">
        <v>55</v>
      </c>
      <c r="BU3" s="10" t="s">
        <v>56</v>
      </c>
      <c r="BV3" s="10" t="s">
        <v>57</v>
      </c>
      <c r="BW3" s="11" t="s">
        <v>58</v>
      </c>
    </row>
    <row r="4" spans="1:75" s="24" customFormat="1" ht="33" customHeight="1" x14ac:dyDescent="0.15">
      <c r="A4" s="10"/>
      <c r="B4" s="10"/>
      <c r="C4" s="10"/>
      <c r="D4" s="10"/>
      <c r="E4" s="11"/>
      <c r="F4" s="12"/>
      <c r="G4" s="11"/>
      <c r="H4" s="11"/>
      <c r="I4" s="11"/>
      <c r="J4" s="10"/>
      <c r="K4" s="11"/>
      <c r="L4" s="13"/>
      <c r="M4" s="14"/>
      <c r="N4" s="15"/>
      <c r="O4" s="16"/>
      <c r="P4" s="25"/>
      <c r="Q4" s="26" t="s">
        <v>59</v>
      </c>
      <c r="R4" s="26" t="s">
        <v>60</v>
      </c>
      <c r="S4" s="26" t="s">
        <v>61</v>
      </c>
      <c r="T4" s="27"/>
      <c r="U4" s="20"/>
      <c r="V4" s="10"/>
      <c r="W4" s="13"/>
      <c r="X4" s="28"/>
      <c r="Y4" s="28"/>
      <c r="Z4" s="13"/>
      <c r="AA4" s="13"/>
      <c r="AB4" s="29" t="s">
        <v>62</v>
      </c>
      <c r="AC4" s="29" t="s">
        <v>63</v>
      </c>
      <c r="AD4" s="29" t="s">
        <v>64</v>
      </c>
      <c r="AE4" s="29" t="s">
        <v>65</v>
      </c>
      <c r="AF4" s="29" t="s">
        <v>66</v>
      </c>
      <c r="AG4" s="29" t="s">
        <v>67</v>
      </c>
      <c r="AH4" s="13"/>
      <c r="AI4" s="29" t="s">
        <v>68</v>
      </c>
      <c r="AJ4" s="29" t="s">
        <v>69</v>
      </c>
      <c r="AK4" s="29" t="s">
        <v>70</v>
      </c>
      <c r="AL4" s="29" t="s">
        <v>71</v>
      </c>
      <c r="AM4" s="29" t="s">
        <v>72</v>
      </c>
      <c r="AN4" s="30" t="s">
        <v>73</v>
      </c>
      <c r="AO4" s="29" t="s">
        <v>74</v>
      </c>
      <c r="AP4" s="18"/>
      <c r="AQ4" s="10"/>
      <c r="AR4" s="31" t="s">
        <v>75</v>
      </c>
      <c r="AS4" s="31" t="s">
        <v>76</v>
      </c>
      <c r="AT4" s="31" t="s">
        <v>77</v>
      </c>
      <c r="AU4" s="31" t="s">
        <v>78</v>
      </c>
      <c r="AV4" s="13"/>
      <c r="AW4" s="10"/>
      <c r="AX4" s="13"/>
      <c r="AY4" s="13"/>
      <c r="AZ4" s="13"/>
      <c r="BA4" s="13"/>
      <c r="BB4" s="13"/>
      <c r="BC4" s="33" t="s">
        <v>79</v>
      </c>
      <c r="BD4" s="33" t="s">
        <v>80</v>
      </c>
      <c r="BE4" s="10"/>
      <c r="BF4" s="10"/>
      <c r="BG4" s="14"/>
      <c r="BH4" s="13"/>
      <c r="BI4" s="18"/>
      <c r="BJ4" s="10"/>
      <c r="BK4" s="10"/>
      <c r="BL4" s="11"/>
      <c r="BM4" s="10"/>
      <c r="BN4" s="10"/>
      <c r="BO4" s="11"/>
      <c r="BP4" s="10"/>
      <c r="BQ4" s="10"/>
      <c r="BR4" s="10"/>
      <c r="BS4" s="10"/>
      <c r="BT4" s="10"/>
      <c r="BU4" s="10"/>
      <c r="BV4" s="10"/>
      <c r="BW4" s="10"/>
    </row>
    <row r="5" spans="1:75" x14ac:dyDescent="0.15">
      <c r="A5" s="34">
        <v>1</v>
      </c>
      <c r="B5" s="34"/>
      <c r="C5" s="34" t="s">
        <v>81</v>
      </c>
      <c r="D5" s="34"/>
      <c r="E5" s="34" t="s">
        <v>278</v>
      </c>
      <c r="F5" s="34" t="s">
        <v>279</v>
      </c>
      <c r="G5" s="34"/>
      <c r="H5" s="34"/>
      <c r="I5" s="34" t="s">
        <v>280</v>
      </c>
      <c r="J5" s="34"/>
      <c r="K5" s="34" t="s">
        <v>281</v>
      </c>
      <c r="L5" s="34">
        <v>40</v>
      </c>
      <c r="M5" s="34">
        <f>VLOOKUP(L5,'[1]償却率（定額法）'!$B$6:$C$104,2)</f>
        <v>2.5000000000000001E-2</v>
      </c>
      <c r="N5" s="35" t="s">
        <v>200</v>
      </c>
      <c r="O5" s="35"/>
      <c r="P5" s="36" t="str">
        <f>IF(O5="",N5,O5)</f>
        <v>1992/03/31</v>
      </c>
      <c r="Q5" s="37">
        <f t="shared" ref="Q5:Q69" si="0">YEAR(P5)</f>
        <v>1992</v>
      </c>
      <c r="R5" s="37">
        <f>MONTH(P5)</f>
        <v>3</v>
      </c>
      <c r="S5" s="37">
        <f>DAY(N5)</f>
        <v>31</v>
      </c>
      <c r="T5" s="34">
        <f t="shared" ref="T5:T99" si="1">IF(Q5=1900,"",IF(R5&lt;4,Q5-1,Q5))</f>
        <v>1991</v>
      </c>
      <c r="U5" s="38">
        <v>53499230</v>
      </c>
      <c r="V5" s="34"/>
      <c r="W5" s="34"/>
      <c r="X5" s="40">
        <v>40124402</v>
      </c>
      <c r="Y5" s="40">
        <f t="shared" ref="Y5:Y68" si="2">U5-X5</f>
        <v>13374828</v>
      </c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56">
        <f t="shared" ref="AN5:AN68" si="3">IF(BG5=0,0,IF(BG5=L5,Y5-1,IF(Y5=1,0,ROUND(U5*M5,0))))</f>
        <v>1337481</v>
      </c>
      <c r="AO5" s="34"/>
      <c r="AP5" s="41">
        <f>Y5-AN5</f>
        <v>12037347</v>
      </c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7">
        <f>IF(T5="",0,$O$1-T5)</f>
        <v>31</v>
      </c>
      <c r="BH5" s="34"/>
      <c r="BI5" s="41">
        <f>U5-AP5</f>
        <v>41461883</v>
      </c>
      <c r="BJ5" s="34" t="s">
        <v>88</v>
      </c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</row>
    <row r="6" spans="1:75" x14ac:dyDescent="0.15">
      <c r="A6" s="34">
        <v>2</v>
      </c>
      <c r="B6" s="34"/>
      <c r="C6" s="34" t="s">
        <v>81</v>
      </c>
      <c r="D6" s="34"/>
      <c r="E6" s="34" t="s">
        <v>278</v>
      </c>
      <c r="F6" s="34" t="s">
        <v>279</v>
      </c>
      <c r="G6" s="34"/>
      <c r="H6" s="34"/>
      <c r="I6" s="34" t="s">
        <v>282</v>
      </c>
      <c r="J6" s="34"/>
      <c r="K6" s="34" t="s">
        <v>283</v>
      </c>
      <c r="L6" s="34">
        <v>10</v>
      </c>
      <c r="M6" s="34">
        <f>VLOOKUP(L6,'[1]償却率（定額法）'!$B$6:$C$104,2)</f>
        <v>0.1</v>
      </c>
      <c r="N6" s="35" t="s">
        <v>200</v>
      </c>
      <c r="O6" s="35"/>
      <c r="P6" s="36" t="str">
        <f t="shared" ref="P6:P69" si="4">IF(O6="",N6,O6)</f>
        <v>1992/03/31</v>
      </c>
      <c r="Q6" s="37">
        <f t="shared" si="0"/>
        <v>1992</v>
      </c>
      <c r="R6" s="37">
        <f t="shared" ref="R6:R69" si="5">MONTH(P6)</f>
        <v>3</v>
      </c>
      <c r="S6" s="37">
        <f t="shared" ref="S6:S69" si="6">DAY(N6)</f>
        <v>31</v>
      </c>
      <c r="T6" s="34">
        <f t="shared" si="1"/>
        <v>1991</v>
      </c>
      <c r="U6" s="38">
        <v>850000</v>
      </c>
      <c r="V6" s="34"/>
      <c r="W6" s="34"/>
      <c r="X6" s="40">
        <v>849999</v>
      </c>
      <c r="Y6" s="40">
        <f t="shared" si="2"/>
        <v>1</v>
      </c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56">
        <f t="shared" si="3"/>
        <v>0</v>
      </c>
      <c r="AO6" s="34"/>
      <c r="AP6" s="41">
        <f t="shared" ref="AP6:AP69" si="7">Y6-AN6</f>
        <v>1</v>
      </c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7">
        <f t="shared" ref="BG6:BG69" si="8">IF(T6="",0,$O$1-T6)</f>
        <v>31</v>
      </c>
      <c r="BH6" s="34"/>
      <c r="BI6" s="41">
        <f t="shared" ref="BI6:BI69" si="9">U6-AP6</f>
        <v>849999</v>
      </c>
      <c r="BJ6" s="34" t="s">
        <v>88</v>
      </c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</row>
    <row r="7" spans="1:75" x14ac:dyDescent="0.15">
      <c r="A7" s="34">
        <v>3</v>
      </c>
      <c r="B7" s="34"/>
      <c r="C7" s="34" t="s">
        <v>81</v>
      </c>
      <c r="D7" s="34"/>
      <c r="E7" s="34" t="s">
        <v>278</v>
      </c>
      <c r="F7" s="34" t="s">
        <v>279</v>
      </c>
      <c r="G7" s="34"/>
      <c r="H7" s="34"/>
      <c r="I7" s="34" t="s">
        <v>284</v>
      </c>
      <c r="J7" s="34"/>
      <c r="K7" s="34" t="s">
        <v>285</v>
      </c>
      <c r="L7" s="34">
        <v>50</v>
      </c>
      <c r="M7" s="34">
        <f>VLOOKUP(L7,'[1]償却率（定額法）'!$B$6:$C$104,2)</f>
        <v>0.02</v>
      </c>
      <c r="N7" s="35" t="s">
        <v>200</v>
      </c>
      <c r="O7" s="35"/>
      <c r="P7" s="36" t="str">
        <f t="shared" si="4"/>
        <v>1992/03/31</v>
      </c>
      <c r="Q7" s="37">
        <f t="shared" si="0"/>
        <v>1992</v>
      </c>
      <c r="R7" s="37">
        <f t="shared" si="5"/>
        <v>3</v>
      </c>
      <c r="S7" s="37">
        <f t="shared" si="6"/>
        <v>31</v>
      </c>
      <c r="T7" s="34">
        <f t="shared" si="1"/>
        <v>1991</v>
      </c>
      <c r="U7" s="38">
        <v>1</v>
      </c>
      <c r="V7" s="34"/>
      <c r="W7" s="34"/>
      <c r="X7" s="40">
        <v>0</v>
      </c>
      <c r="Y7" s="40">
        <f t="shared" si="2"/>
        <v>1</v>
      </c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56">
        <f t="shared" si="3"/>
        <v>0</v>
      </c>
      <c r="AO7" s="34"/>
      <c r="AP7" s="41">
        <f t="shared" si="7"/>
        <v>1</v>
      </c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7">
        <f t="shared" si="8"/>
        <v>31</v>
      </c>
      <c r="BH7" s="34"/>
      <c r="BI7" s="41">
        <f t="shared" si="9"/>
        <v>0</v>
      </c>
      <c r="BJ7" s="34" t="s">
        <v>88</v>
      </c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</row>
    <row r="8" spans="1:75" x14ac:dyDescent="0.15">
      <c r="A8" s="34">
        <v>4</v>
      </c>
      <c r="B8" s="34"/>
      <c r="C8" s="34" t="s">
        <v>81</v>
      </c>
      <c r="D8" s="34"/>
      <c r="E8" s="34" t="s">
        <v>278</v>
      </c>
      <c r="F8" s="34" t="s">
        <v>279</v>
      </c>
      <c r="G8" s="34"/>
      <c r="H8" s="34"/>
      <c r="I8" s="34" t="s">
        <v>286</v>
      </c>
      <c r="J8" s="34"/>
      <c r="K8" s="34" t="s">
        <v>285</v>
      </c>
      <c r="L8" s="34">
        <v>50</v>
      </c>
      <c r="M8" s="34">
        <f>VLOOKUP(L8,'[1]償却率（定額法）'!$B$6:$C$104,2)</f>
        <v>0.02</v>
      </c>
      <c r="N8" s="35" t="s">
        <v>200</v>
      </c>
      <c r="O8" s="35"/>
      <c r="P8" s="36" t="str">
        <f t="shared" si="4"/>
        <v>1992/03/31</v>
      </c>
      <c r="Q8" s="37">
        <f t="shared" si="0"/>
        <v>1992</v>
      </c>
      <c r="R8" s="37">
        <f t="shared" si="5"/>
        <v>3</v>
      </c>
      <c r="S8" s="37">
        <f t="shared" si="6"/>
        <v>31</v>
      </c>
      <c r="T8" s="34">
        <f t="shared" si="1"/>
        <v>1991</v>
      </c>
      <c r="U8" s="38">
        <v>31724000</v>
      </c>
      <c r="V8" s="34"/>
      <c r="W8" s="34"/>
      <c r="X8" s="40">
        <v>19034400</v>
      </c>
      <c r="Y8" s="40">
        <f t="shared" si="2"/>
        <v>12689600</v>
      </c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56">
        <f t="shared" si="3"/>
        <v>634480</v>
      </c>
      <c r="AO8" s="34"/>
      <c r="AP8" s="41">
        <f t="shared" si="7"/>
        <v>12055120</v>
      </c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7">
        <f t="shared" si="8"/>
        <v>31</v>
      </c>
      <c r="BH8" s="34"/>
      <c r="BI8" s="41">
        <f t="shared" si="9"/>
        <v>19668880</v>
      </c>
      <c r="BJ8" s="34" t="s">
        <v>88</v>
      </c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</row>
    <row r="9" spans="1:75" x14ac:dyDescent="0.15">
      <c r="A9" s="34">
        <v>5</v>
      </c>
      <c r="B9" s="34"/>
      <c r="C9" s="34" t="s">
        <v>81</v>
      </c>
      <c r="D9" s="34"/>
      <c r="E9" s="34" t="s">
        <v>278</v>
      </c>
      <c r="F9" s="34" t="s">
        <v>279</v>
      </c>
      <c r="G9" s="34"/>
      <c r="H9" s="34"/>
      <c r="I9" s="34" t="s">
        <v>287</v>
      </c>
      <c r="J9" s="34"/>
      <c r="K9" s="34" t="s">
        <v>285</v>
      </c>
      <c r="L9" s="34">
        <v>50</v>
      </c>
      <c r="M9" s="34">
        <f>VLOOKUP(L9,'[1]償却率（定額法）'!$B$6:$C$104,2)</f>
        <v>0.02</v>
      </c>
      <c r="N9" s="35" t="s">
        <v>288</v>
      </c>
      <c r="O9" s="35"/>
      <c r="P9" s="36" t="str">
        <f t="shared" si="4"/>
        <v>1994/11/11</v>
      </c>
      <c r="Q9" s="37">
        <f t="shared" si="0"/>
        <v>1994</v>
      </c>
      <c r="R9" s="37">
        <f t="shared" si="5"/>
        <v>11</v>
      </c>
      <c r="S9" s="37">
        <f t="shared" si="6"/>
        <v>11</v>
      </c>
      <c r="T9" s="34">
        <f t="shared" si="1"/>
        <v>1994</v>
      </c>
      <c r="U9" s="38">
        <v>49749000</v>
      </c>
      <c r="V9" s="34"/>
      <c r="W9" s="34"/>
      <c r="X9" s="40">
        <v>26864460</v>
      </c>
      <c r="Y9" s="40">
        <f t="shared" si="2"/>
        <v>22884540</v>
      </c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56">
        <f t="shared" si="3"/>
        <v>994980</v>
      </c>
      <c r="AO9" s="34"/>
      <c r="AP9" s="41">
        <f t="shared" si="7"/>
        <v>21889560</v>
      </c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7">
        <f t="shared" si="8"/>
        <v>28</v>
      </c>
      <c r="BH9" s="34"/>
      <c r="BI9" s="41">
        <f t="shared" si="9"/>
        <v>27859440</v>
      </c>
      <c r="BJ9" s="34" t="s">
        <v>88</v>
      </c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</row>
    <row r="10" spans="1:75" x14ac:dyDescent="0.15">
      <c r="A10" s="34">
        <v>6</v>
      </c>
      <c r="B10" s="34"/>
      <c r="C10" s="34" t="s">
        <v>237</v>
      </c>
      <c r="D10" s="34"/>
      <c r="E10" s="34" t="s">
        <v>278</v>
      </c>
      <c r="F10" s="34" t="s">
        <v>279</v>
      </c>
      <c r="G10" s="34"/>
      <c r="H10" s="34"/>
      <c r="I10" s="34" t="s">
        <v>289</v>
      </c>
      <c r="J10" s="34"/>
      <c r="K10" s="34" t="s">
        <v>290</v>
      </c>
      <c r="L10" s="34">
        <v>10</v>
      </c>
      <c r="M10" s="34">
        <f>VLOOKUP(L10,'[1]償却率（定額法）'!$B$6:$C$104,2)</f>
        <v>0.1</v>
      </c>
      <c r="N10" s="35" t="s">
        <v>291</v>
      </c>
      <c r="O10" s="35"/>
      <c r="P10" s="36" t="str">
        <f t="shared" si="4"/>
        <v>2018/07/31</v>
      </c>
      <c r="Q10" s="37">
        <f t="shared" si="0"/>
        <v>2018</v>
      </c>
      <c r="R10" s="37">
        <f t="shared" si="5"/>
        <v>7</v>
      </c>
      <c r="S10" s="37">
        <f t="shared" si="6"/>
        <v>31</v>
      </c>
      <c r="T10" s="34">
        <f t="shared" si="1"/>
        <v>2018</v>
      </c>
      <c r="U10" s="38">
        <v>2376000</v>
      </c>
      <c r="V10" s="34"/>
      <c r="W10" s="34"/>
      <c r="X10" s="40">
        <v>712800</v>
      </c>
      <c r="Y10" s="40">
        <f t="shared" si="2"/>
        <v>1663200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56">
        <f t="shared" si="3"/>
        <v>237600</v>
      </c>
      <c r="AO10" s="34"/>
      <c r="AP10" s="41">
        <f t="shared" si="7"/>
        <v>1425600</v>
      </c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7">
        <f t="shared" si="8"/>
        <v>4</v>
      </c>
      <c r="BH10" s="34"/>
      <c r="BI10" s="41">
        <f t="shared" si="9"/>
        <v>950400</v>
      </c>
      <c r="BJ10" s="34" t="s">
        <v>88</v>
      </c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</row>
    <row r="11" spans="1:75" x14ac:dyDescent="0.15">
      <c r="A11" s="34">
        <v>7</v>
      </c>
      <c r="B11" s="34"/>
      <c r="C11" s="34" t="s">
        <v>237</v>
      </c>
      <c r="D11" s="34"/>
      <c r="E11" s="34" t="s">
        <v>278</v>
      </c>
      <c r="F11" s="34" t="s">
        <v>279</v>
      </c>
      <c r="G11" s="34"/>
      <c r="H11" s="34"/>
      <c r="I11" s="34" t="s">
        <v>292</v>
      </c>
      <c r="J11" s="34"/>
      <c r="K11" s="34" t="s">
        <v>285</v>
      </c>
      <c r="L11" s="34">
        <v>45</v>
      </c>
      <c r="M11" s="34">
        <f>VLOOKUP(L11,'[1]償却率（定額法）'!$B$6:$C$104,2)</f>
        <v>2.3E-2</v>
      </c>
      <c r="N11" s="35" t="s">
        <v>293</v>
      </c>
      <c r="O11" s="35"/>
      <c r="P11" s="36" t="str">
        <f t="shared" si="4"/>
        <v>2019/09/17</v>
      </c>
      <c r="Q11" s="37">
        <f t="shared" si="0"/>
        <v>2019</v>
      </c>
      <c r="R11" s="37">
        <f t="shared" si="5"/>
        <v>9</v>
      </c>
      <c r="S11" s="37">
        <f t="shared" si="6"/>
        <v>17</v>
      </c>
      <c r="T11" s="34">
        <f t="shared" si="1"/>
        <v>2019</v>
      </c>
      <c r="U11" s="38">
        <v>3078000</v>
      </c>
      <c r="V11" s="34"/>
      <c r="W11" s="34"/>
      <c r="X11" s="40">
        <v>141588</v>
      </c>
      <c r="Y11" s="40">
        <f t="shared" si="2"/>
        <v>2936412</v>
      </c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56">
        <f t="shared" si="3"/>
        <v>70794</v>
      </c>
      <c r="AO11" s="34"/>
      <c r="AP11" s="41">
        <f t="shared" si="7"/>
        <v>2865618</v>
      </c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7">
        <f t="shared" si="8"/>
        <v>3</v>
      </c>
      <c r="BH11" s="34"/>
      <c r="BI11" s="41">
        <f t="shared" si="9"/>
        <v>212382</v>
      </c>
      <c r="BJ11" s="34" t="s">
        <v>88</v>
      </c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</row>
    <row r="12" spans="1:75" x14ac:dyDescent="0.15">
      <c r="A12" s="34">
        <v>8</v>
      </c>
      <c r="B12" s="34"/>
      <c r="C12" s="34" t="s">
        <v>237</v>
      </c>
      <c r="D12" s="34"/>
      <c r="E12" s="34" t="s">
        <v>278</v>
      </c>
      <c r="F12" s="34" t="s">
        <v>279</v>
      </c>
      <c r="G12" s="34"/>
      <c r="H12" s="34"/>
      <c r="I12" s="34" t="s">
        <v>294</v>
      </c>
      <c r="J12" s="34"/>
      <c r="K12" s="34" t="s">
        <v>285</v>
      </c>
      <c r="L12" s="34">
        <v>50</v>
      </c>
      <c r="M12" s="34">
        <f>VLOOKUP(L12,'[1]償却率（定額法）'!$B$6:$C$104,2)</f>
        <v>0.02</v>
      </c>
      <c r="N12" s="35">
        <v>44286</v>
      </c>
      <c r="O12" s="35"/>
      <c r="P12" s="36">
        <f t="shared" si="4"/>
        <v>44286</v>
      </c>
      <c r="Q12" s="37">
        <f t="shared" si="0"/>
        <v>2021</v>
      </c>
      <c r="R12" s="37">
        <f t="shared" si="5"/>
        <v>3</v>
      </c>
      <c r="S12" s="37">
        <f t="shared" si="6"/>
        <v>31</v>
      </c>
      <c r="T12" s="34">
        <f t="shared" si="1"/>
        <v>2020</v>
      </c>
      <c r="U12" s="38">
        <v>3190000</v>
      </c>
      <c r="V12" s="34"/>
      <c r="W12" s="34"/>
      <c r="X12" s="40">
        <v>63800</v>
      </c>
      <c r="Y12" s="40">
        <f t="shared" si="2"/>
        <v>3126200</v>
      </c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56">
        <f t="shared" si="3"/>
        <v>63800</v>
      </c>
      <c r="AO12" s="34"/>
      <c r="AP12" s="41">
        <f t="shared" si="7"/>
        <v>3062400</v>
      </c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7">
        <f t="shared" si="8"/>
        <v>2</v>
      </c>
      <c r="BH12" s="34"/>
      <c r="BI12" s="41">
        <f t="shared" si="9"/>
        <v>127600</v>
      </c>
      <c r="BJ12" s="34" t="s">
        <v>88</v>
      </c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</row>
    <row r="13" spans="1:75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 t="e">
        <f>VLOOKUP(L13,'[1]償却率（定額法）'!$B$6:$C$104,2)</f>
        <v>#N/A</v>
      </c>
      <c r="N13" s="35"/>
      <c r="O13" s="35"/>
      <c r="P13" s="36">
        <f t="shared" si="4"/>
        <v>0</v>
      </c>
      <c r="Q13" s="37">
        <f t="shared" si="0"/>
        <v>1900</v>
      </c>
      <c r="R13" s="37">
        <f t="shared" si="5"/>
        <v>1</v>
      </c>
      <c r="S13" s="37">
        <f t="shared" si="6"/>
        <v>0</v>
      </c>
      <c r="T13" s="34" t="str">
        <f t="shared" si="1"/>
        <v/>
      </c>
      <c r="U13" s="38"/>
      <c r="V13" s="34"/>
      <c r="W13" s="34"/>
      <c r="X13" s="40">
        <f t="shared" ref="X13:X76" si="10">IF(BG13=0,0,IF(BG13&gt;L13,U13-1,ROUND((U13*M13)*(BG13-1),0)))</f>
        <v>0</v>
      </c>
      <c r="Y13" s="40">
        <f t="shared" si="2"/>
        <v>0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56">
        <f t="shared" si="3"/>
        <v>0</v>
      </c>
      <c r="AO13" s="34"/>
      <c r="AP13" s="41">
        <f t="shared" si="7"/>
        <v>0</v>
      </c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7">
        <f t="shared" si="8"/>
        <v>0</v>
      </c>
      <c r="BH13" s="34"/>
      <c r="BI13" s="41">
        <f t="shared" si="9"/>
        <v>0</v>
      </c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</row>
    <row r="14" spans="1:75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 t="e">
        <f>VLOOKUP(L14,'[1]償却率（定額法）'!$B$6:$C$104,2)</f>
        <v>#N/A</v>
      </c>
      <c r="N14" s="35"/>
      <c r="O14" s="35"/>
      <c r="P14" s="36">
        <f t="shared" si="4"/>
        <v>0</v>
      </c>
      <c r="Q14" s="37">
        <f t="shared" si="0"/>
        <v>1900</v>
      </c>
      <c r="R14" s="37">
        <f t="shared" si="5"/>
        <v>1</v>
      </c>
      <c r="S14" s="37">
        <f t="shared" si="6"/>
        <v>0</v>
      </c>
      <c r="T14" s="34" t="str">
        <f t="shared" si="1"/>
        <v/>
      </c>
      <c r="U14" s="38"/>
      <c r="V14" s="34"/>
      <c r="W14" s="34"/>
      <c r="X14" s="40">
        <f t="shared" si="10"/>
        <v>0</v>
      </c>
      <c r="Y14" s="40">
        <f t="shared" si="2"/>
        <v>0</v>
      </c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56">
        <f t="shared" si="3"/>
        <v>0</v>
      </c>
      <c r="AO14" s="34"/>
      <c r="AP14" s="41">
        <f t="shared" si="7"/>
        <v>0</v>
      </c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7">
        <f t="shared" si="8"/>
        <v>0</v>
      </c>
      <c r="BH14" s="34"/>
      <c r="BI14" s="41">
        <f t="shared" si="9"/>
        <v>0</v>
      </c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</row>
    <row r="15" spans="1:75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 t="e">
        <f>VLOOKUP(L15,'[1]償却率（定額法）'!$B$6:$C$104,2)</f>
        <v>#N/A</v>
      </c>
      <c r="N15" s="35"/>
      <c r="O15" s="35"/>
      <c r="P15" s="36">
        <f t="shared" si="4"/>
        <v>0</v>
      </c>
      <c r="Q15" s="37">
        <f t="shared" si="0"/>
        <v>1900</v>
      </c>
      <c r="R15" s="37">
        <f t="shared" si="5"/>
        <v>1</v>
      </c>
      <c r="S15" s="37">
        <f t="shared" si="6"/>
        <v>0</v>
      </c>
      <c r="T15" s="34" t="str">
        <f t="shared" si="1"/>
        <v/>
      </c>
      <c r="U15" s="38"/>
      <c r="V15" s="34"/>
      <c r="W15" s="34"/>
      <c r="X15" s="40">
        <f t="shared" si="10"/>
        <v>0</v>
      </c>
      <c r="Y15" s="40">
        <f t="shared" si="2"/>
        <v>0</v>
      </c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56">
        <f t="shared" si="3"/>
        <v>0</v>
      </c>
      <c r="AO15" s="34"/>
      <c r="AP15" s="41">
        <f t="shared" si="7"/>
        <v>0</v>
      </c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7">
        <f t="shared" si="8"/>
        <v>0</v>
      </c>
      <c r="BH15" s="34"/>
      <c r="BI15" s="41">
        <f t="shared" si="9"/>
        <v>0</v>
      </c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 t="e">
        <f>VLOOKUP(L16,'[1]償却率（定額法）'!$B$6:$C$104,2)</f>
        <v>#N/A</v>
      </c>
      <c r="N16" s="35"/>
      <c r="O16" s="35"/>
      <c r="P16" s="36">
        <f t="shared" si="4"/>
        <v>0</v>
      </c>
      <c r="Q16" s="37">
        <f t="shared" si="0"/>
        <v>1900</v>
      </c>
      <c r="R16" s="37">
        <f t="shared" si="5"/>
        <v>1</v>
      </c>
      <c r="S16" s="37">
        <f t="shared" si="6"/>
        <v>0</v>
      </c>
      <c r="T16" s="34" t="str">
        <f t="shared" si="1"/>
        <v/>
      </c>
      <c r="U16" s="38"/>
      <c r="V16" s="34"/>
      <c r="W16" s="34"/>
      <c r="X16" s="40">
        <f t="shared" si="10"/>
        <v>0</v>
      </c>
      <c r="Y16" s="40">
        <f t="shared" si="2"/>
        <v>0</v>
      </c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56">
        <f t="shared" si="3"/>
        <v>0</v>
      </c>
      <c r="AO16" s="34"/>
      <c r="AP16" s="41">
        <f t="shared" si="7"/>
        <v>0</v>
      </c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7">
        <f t="shared" si="8"/>
        <v>0</v>
      </c>
      <c r="BH16" s="34"/>
      <c r="BI16" s="41">
        <f t="shared" si="9"/>
        <v>0</v>
      </c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x14ac:dyDescent="0.1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 t="e">
        <f>VLOOKUP(L17,'[1]償却率（定額法）'!$B$6:$C$104,2)</f>
        <v>#N/A</v>
      </c>
      <c r="N17" s="35"/>
      <c r="O17" s="35"/>
      <c r="P17" s="36">
        <f t="shared" si="4"/>
        <v>0</v>
      </c>
      <c r="Q17" s="37">
        <f t="shared" si="0"/>
        <v>1900</v>
      </c>
      <c r="R17" s="37">
        <f t="shared" si="5"/>
        <v>1</v>
      </c>
      <c r="S17" s="37">
        <f t="shared" si="6"/>
        <v>0</v>
      </c>
      <c r="T17" s="34" t="str">
        <f t="shared" si="1"/>
        <v/>
      </c>
      <c r="U17" s="38"/>
      <c r="V17" s="34"/>
      <c r="W17" s="34"/>
      <c r="X17" s="40">
        <f t="shared" si="10"/>
        <v>0</v>
      </c>
      <c r="Y17" s="40">
        <f t="shared" si="2"/>
        <v>0</v>
      </c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56">
        <f t="shared" si="3"/>
        <v>0</v>
      </c>
      <c r="AO17" s="34"/>
      <c r="AP17" s="41">
        <f t="shared" si="7"/>
        <v>0</v>
      </c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7">
        <f t="shared" si="8"/>
        <v>0</v>
      </c>
      <c r="BH17" s="34"/>
      <c r="BI17" s="41">
        <f t="shared" si="9"/>
        <v>0</v>
      </c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 t="e">
        <f>VLOOKUP(L18,'[1]償却率（定額法）'!$B$6:$C$104,2)</f>
        <v>#N/A</v>
      </c>
      <c r="N18" s="35"/>
      <c r="O18" s="35"/>
      <c r="P18" s="36">
        <f t="shared" si="4"/>
        <v>0</v>
      </c>
      <c r="Q18" s="37">
        <f t="shared" si="0"/>
        <v>1900</v>
      </c>
      <c r="R18" s="37">
        <f t="shared" si="5"/>
        <v>1</v>
      </c>
      <c r="S18" s="37">
        <f t="shared" si="6"/>
        <v>0</v>
      </c>
      <c r="T18" s="34" t="str">
        <f t="shared" si="1"/>
        <v/>
      </c>
      <c r="U18" s="38"/>
      <c r="V18" s="34"/>
      <c r="W18" s="34"/>
      <c r="X18" s="40">
        <f t="shared" si="10"/>
        <v>0</v>
      </c>
      <c r="Y18" s="40">
        <f t="shared" si="2"/>
        <v>0</v>
      </c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56">
        <f t="shared" si="3"/>
        <v>0</v>
      </c>
      <c r="AO18" s="34"/>
      <c r="AP18" s="41">
        <f t="shared" si="7"/>
        <v>0</v>
      </c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7">
        <f t="shared" si="8"/>
        <v>0</v>
      </c>
      <c r="BH18" s="34"/>
      <c r="BI18" s="41">
        <f t="shared" si="9"/>
        <v>0</v>
      </c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 t="e">
        <f>VLOOKUP(L19,'[1]償却率（定額法）'!$B$6:$C$104,2)</f>
        <v>#N/A</v>
      </c>
      <c r="N19" s="35"/>
      <c r="O19" s="35"/>
      <c r="P19" s="36">
        <f t="shared" si="4"/>
        <v>0</v>
      </c>
      <c r="Q19" s="37">
        <f t="shared" si="0"/>
        <v>1900</v>
      </c>
      <c r="R19" s="37">
        <f t="shared" si="5"/>
        <v>1</v>
      </c>
      <c r="S19" s="37">
        <f t="shared" si="6"/>
        <v>0</v>
      </c>
      <c r="T19" s="34" t="str">
        <f t="shared" si="1"/>
        <v/>
      </c>
      <c r="U19" s="38"/>
      <c r="V19" s="34"/>
      <c r="W19" s="34"/>
      <c r="X19" s="40">
        <f t="shared" si="10"/>
        <v>0</v>
      </c>
      <c r="Y19" s="40">
        <f t="shared" si="2"/>
        <v>0</v>
      </c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56">
        <f t="shared" si="3"/>
        <v>0</v>
      </c>
      <c r="AO19" s="34"/>
      <c r="AP19" s="41">
        <f t="shared" si="7"/>
        <v>0</v>
      </c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7">
        <f t="shared" si="8"/>
        <v>0</v>
      </c>
      <c r="BH19" s="34"/>
      <c r="BI19" s="41">
        <f t="shared" si="9"/>
        <v>0</v>
      </c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x14ac:dyDescent="0.1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 t="e">
        <f>VLOOKUP(L20,'[1]償却率（定額法）'!$B$6:$C$104,2)</f>
        <v>#N/A</v>
      </c>
      <c r="N20" s="35"/>
      <c r="O20" s="35"/>
      <c r="P20" s="36">
        <f t="shared" si="4"/>
        <v>0</v>
      </c>
      <c r="Q20" s="37">
        <f t="shared" si="0"/>
        <v>1900</v>
      </c>
      <c r="R20" s="37">
        <f t="shared" si="5"/>
        <v>1</v>
      </c>
      <c r="S20" s="37">
        <f t="shared" si="6"/>
        <v>0</v>
      </c>
      <c r="T20" s="34" t="str">
        <f t="shared" si="1"/>
        <v/>
      </c>
      <c r="U20" s="38"/>
      <c r="V20" s="34"/>
      <c r="W20" s="34"/>
      <c r="X20" s="40">
        <f t="shared" si="10"/>
        <v>0</v>
      </c>
      <c r="Y20" s="40">
        <f t="shared" si="2"/>
        <v>0</v>
      </c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56">
        <f t="shared" si="3"/>
        <v>0</v>
      </c>
      <c r="AO20" s="34"/>
      <c r="AP20" s="41">
        <f t="shared" si="7"/>
        <v>0</v>
      </c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7">
        <f t="shared" si="8"/>
        <v>0</v>
      </c>
      <c r="BH20" s="34"/>
      <c r="BI20" s="41">
        <f t="shared" si="9"/>
        <v>0</v>
      </c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 t="e">
        <f>VLOOKUP(L21,'[1]償却率（定額法）'!$B$6:$C$104,2)</f>
        <v>#N/A</v>
      </c>
      <c r="N21" s="35"/>
      <c r="O21" s="35"/>
      <c r="P21" s="36">
        <f t="shared" si="4"/>
        <v>0</v>
      </c>
      <c r="Q21" s="37">
        <f t="shared" si="0"/>
        <v>1900</v>
      </c>
      <c r="R21" s="37">
        <f t="shared" si="5"/>
        <v>1</v>
      </c>
      <c r="S21" s="37">
        <f t="shared" si="6"/>
        <v>0</v>
      </c>
      <c r="T21" s="34" t="str">
        <f t="shared" si="1"/>
        <v/>
      </c>
      <c r="U21" s="38"/>
      <c r="V21" s="34"/>
      <c r="W21" s="34"/>
      <c r="X21" s="40">
        <f t="shared" si="10"/>
        <v>0</v>
      </c>
      <c r="Y21" s="40">
        <f t="shared" si="2"/>
        <v>0</v>
      </c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56">
        <f t="shared" si="3"/>
        <v>0</v>
      </c>
      <c r="AO21" s="34"/>
      <c r="AP21" s="41">
        <f t="shared" si="7"/>
        <v>0</v>
      </c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7">
        <f t="shared" si="8"/>
        <v>0</v>
      </c>
      <c r="BH21" s="34"/>
      <c r="BI21" s="41">
        <f t="shared" si="9"/>
        <v>0</v>
      </c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 t="e">
        <f>VLOOKUP(L22,'[1]償却率（定額法）'!$B$6:$C$104,2)</f>
        <v>#N/A</v>
      </c>
      <c r="N22" s="35"/>
      <c r="O22" s="35"/>
      <c r="P22" s="36">
        <f t="shared" si="4"/>
        <v>0</v>
      </c>
      <c r="Q22" s="37">
        <f t="shared" si="0"/>
        <v>1900</v>
      </c>
      <c r="R22" s="37">
        <f t="shared" si="5"/>
        <v>1</v>
      </c>
      <c r="S22" s="37">
        <f t="shared" si="6"/>
        <v>0</v>
      </c>
      <c r="T22" s="34" t="str">
        <f t="shared" si="1"/>
        <v/>
      </c>
      <c r="U22" s="38"/>
      <c r="V22" s="34"/>
      <c r="W22" s="34"/>
      <c r="X22" s="40">
        <f t="shared" si="10"/>
        <v>0</v>
      </c>
      <c r="Y22" s="40">
        <f t="shared" si="2"/>
        <v>0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56">
        <f t="shared" si="3"/>
        <v>0</v>
      </c>
      <c r="AO22" s="34"/>
      <c r="AP22" s="41">
        <f t="shared" si="7"/>
        <v>0</v>
      </c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7">
        <f t="shared" si="8"/>
        <v>0</v>
      </c>
      <c r="BH22" s="34"/>
      <c r="BI22" s="41">
        <f t="shared" si="9"/>
        <v>0</v>
      </c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x14ac:dyDescent="0.1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 t="e">
        <f>VLOOKUP(L23,'[1]償却率（定額法）'!$B$6:$C$104,2)</f>
        <v>#N/A</v>
      </c>
      <c r="N23" s="35"/>
      <c r="O23" s="35"/>
      <c r="P23" s="36">
        <f t="shared" si="4"/>
        <v>0</v>
      </c>
      <c r="Q23" s="37">
        <f t="shared" si="0"/>
        <v>1900</v>
      </c>
      <c r="R23" s="37">
        <f t="shared" si="5"/>
        <v>1</v>
      </c>
      <c r="S23" s="37">
        <f t="shared" si="6"/>
        <v>0</v>
      </c>
      <c r="T23" s="34" t="str">
        <f t="shared" si="1"/>
        <v/>
      </c>
      <c r="U23" s="38"/>
      <c r="V23" s="34"/>
      <c r="W23" s="34"/>
      <c r="X23" s="40">
        <f t="shared" si="10"/>
        <v>0</v>
      </c>
      <c r="Y23" s="40">
        <f t="shared" si="2"/>
        <v>0</v>
      </c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56">
        <f t="shared" si="3"/>
        <v>0</v>
      </c>
      <c r="AO23" s="34"/>
      <c r="AP23" s="41">
        <f t="shared" si="7"/>
        <v>0</v>
      </c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7">
        <f t="shared" si="8"/>
        <v>0</v>
      </c>
      <c r="BH23" s="34"/>
      <c r="BI23" s="41">
        <f t="shared" si="9"/>
        <v>0</v>
      </c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x14ac:dyDescent="0.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 t="e">
        <f>VLOOKUP(L24,'[1]償却率（定額法）'!$B$6:$C$104,2)</f>
        <v>#N/A</v>
      </c>
      <c r="N24" s="35"/>
      <c r="O24" s="35"/>
      <c r="P24" s="36">
        <f t="shared" si="4"/>
        <v>0</v>
      </c>
      <c r="Q24" s="37">
        <f t="shared" si="0"/>
        <v>1900</v>
      </c>
      <c r="R24" s="37">
        <f t="shared" si="5"/>
        <v>1</v>
      </c>
      <c r="S24" s="37">
        <f t="shared" si="6"/>
        <v>0</v>
      </c>
      <c r="T24" s="34" t="str">
        <f t="shared" si="1"/>
        <v/>
      </c>
      <c r="U24" s="38"/>
      <c r="V24" s="34"/>
      <c r="W24" s="34"/>
      <c r="X24" s="40">
        <f t="shared" si="10"/>
        <v>0</v>
      </c>
      <c r="Y24" s="40">
        <f t="shared" si="2"/>
        <v>0</v>
      </c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56">
        <f t="shared" si="3"/>
        <v>0</v>
      </c>
      <c r="AO24" s="34"/>
      <c r="AP24" s="41">
        <f t="shared" si="7"/>
        <v>0</v>
      </c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7">
        <f t="shared" si="8"/>
        <v>0</v>
      </c>
      <c r="BH24" s="34"/>
      <c r="BI24" s="41">
        <f t="shared" si="9"/>
        <v>0</v>
      </c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 t="e">
        <f>VLOOKUP(L25,'[1]償却率（定額法）'!$B$6:$C$104,2)</f>
        <v>#N/A</v>
      </c>
      <c r="N25" s="35"/>
      <c r="O25" s="35"/>
      <c r="P25" s="36">
        <f t="shared" si="4"/>
        <v>0</v>
      </c>
      <c r="Q25" s="37">
        <f t="shared" si="0"/>
        <v>1900</v>
      </c>
      <c r="R25" s="37">
        <f t="shared" si="5"/>
        <v>1</v>
      </c>
      <c r="S25" s="37">
        <f t="shared" si="6"/>
        <v>0</v>
      </c>
      <c r="T25" s="34" t="str">
        <f t="shared" si="1"/>
        <v/>
      </c>
      <c r="U25" s="38"/>
      <c r="V25" s="34"/>
      <c r="W25" s="34"/>
      <c r="X25" s="40">
        <f t="shared" si="10"/>
        <v>0</v>
      </c>
      <c r="Y25" s="40">
        <f t="shared" si="2"/>
        <v>0</v>
      </c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56">
        <f t="shared" si="3"/>
        <v>0</v>
      </c>
      <c r="AO25" s="34"/>
      <c r="AP25" s="41">
        <f t="shared" si="7"/>
        <v>0</v>
      </c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7">
        <f t="shared" si="8"/>
        <v>0</v>
      </c>
      <c r="BH25" s="34"/>
      <c r="BI25" s="41">
        <f t="shared" si="9"/>
        <v>0</v>
      </c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 t="e">
        <f>VLOOKUP(L26,'[1]償却率（定額法）'!$B$6:$C$104,2)</f>
        <v>#N/A</v>
      </c>
      <c r="N26" s="35"/>
      <c r="O26" s="35"/>
      <c r="P26" s="36">
        <f t="shared" si="4"/>
        <v>0</v>
      </c>
      <c r="Q26" s="37">
        <f t="shared" si="0"/>
        <v>1900</v>
      </c>
      <c r="R26" s="37">
        <f t="shared" si="5"/>
        <v>1</v>
      </c>
      <c r="S26" s="37">
        <f t="shared" si="6"/>
        <v>0</v>
      </c>
      <c r="T26" s="34" t="str">
        <f t="shared" si="1"/>
        <v/>
      </c>
      <c r="U26" s="38"/>
      <c r="V26" s="34"/>
      <c r="W26" s="34"/>
      <c r="X26" s="40">
        <f t="shared" si="10"/>
        <v>0</v>
      </c>
      <c r="Y26" s="40">
        <f t="shared" si="2"/>
        <v>0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56">
        <f t="shared" si="3"/>
        <v>0</v>
      </c>
      <c r="AO26" s="34"/>
      <c r="AP26" s="41">
        <f t="shared" si="7"/>
        <v>0</v>
      </c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7">
        <f t="shared" si="8"/>
        <v>0</v>
      </c>
      <c r="BH26" s="34"/>
      <c r="BI26" s="41">
        <f t="shared" si="9"/>
        <v>0</v>
      </c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 t="e">
        <f>VLOOKUP(L27,'[1]償却率（定額法）'!$B$6:$C$104,2)</f>
        <v>#N/A</v>
      </c>
      <c r="N27" s="35"/>
      <c r="O27" s="35"/>
      <c r="P27" s="36">
        <f t="shared" si="4"/>
        <v>0</v>
      </c>
      <c r="Q27" s="37">
        <f t="shared" si="0"/>
        <v>1900</v>
      </c>
      <c r="R27" s="37">
        <f t="shared" si="5"/>
        <v>1</v>
      </c>
      <c r="S27" s="37">
        <f t="shared" si="6"/>
        <v>0</v>
      </c>
      <c r="T27" s="34" t="str">
        <f t="shared" si="1"/>
        <v/>
      </c>
      <c r="U27" s="38"/>
      <c r="V27" s="34"/>
      <c r="W27" s="34"/>
      <c r="X27" s="40">
        <f t="shared" si="10"/>
        <v>0</v>
      </c>
      <c r="Y27" s="40">
        <f t="shared" si="2"/>
        <v>0</v>
      </c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56">
        <f t="shared" si="3"/>
        <v>0</v>
      </c>
      <c r="AO27" s="34"/>
      <c r="AP27" s="41">
        <f t="shared" si="7"/>
        <v>0</v>
      </c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7">
        <f t="shared" si="8"/>
        <v>0</v>
      </c>
      <c r="BH27" s="34"/>
      <c r="BI27" s="41">
        <f t="shared" si="9"/>
        <v>0</v>
      </c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 t="e">
        <f>VLOOKUP(L28,'[1]償却率（定額法）'!$B$6:$C$104,2)</f>
        <v>#N/A</v>
      </c>
      <c r="N28" s="35"/>
      <c r="O28" s="35"/>
      <c r="P28" s="36">
        <f t="shared" si="4"/>
        <v>0</v>
      </c>
      <c r="Q28" s="37">
        <f t="shared" si="0"/>
        <v>1900</v>
      </c>
      <c r="R28" s="37">
        <f t="shared" si="5"/>
        <v>1</v>
      </c>
      <c r="S28" s="37">
        <f t="shared" si="6"/>
        <v>0</v>
      </c>
      <c r="T28" s="34" t="str">
        <f t="shared" si="1"/>
        <v/>
      </c>
      <c r="U28" s="38"/>
      <c r="V28" s="34"/>
      <c r="W28" s="34"/>
      <c r="X28" s="40">
        <f t="shared" si="10"/>
        <v>0</v>
      </c>
      <c r="Y28" s="40">
        <f t="shared" si="2"/>
        <v>0</v>
      </c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56">
        <f t="shared" si="3"/>
        <v>0</v>
      </c>
      <c r="AO28" s="34"/>
      <c r="AP28" s="41">
        <f t="shared" si="7"/>
        <v>0</v>
      </c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7">
        <f t="shared" si="8"/>
        <v>0</v>
      </c>
      <c r="BH28" s="34"/>
      <c r="BI28" s="41">
        <f t="shared" si="9"/>
        <v>0</v>
      </c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 t="e">
        <f>VLOOKUP(L29,'[1]償却率（定額法）'!$B$6:$C$104,2)</f>
        <v>#N/A</v>
      </c>
      <c r="N29" s="35"/>
      <c r="O29" s="35"/>
      <c r="P29" s="36">
        <f t="shared" si="4"/>
        <v>0</v>
      </c>
      <c r="Q29" s="37">
        <f t="shared" si="0"/>
        <v>1900</v>
      </c>
      <c r="R29" s="37">
        <f t="shared" si="5"/>
        <v>1</v>
      </c>
      <c r="S29" s="37">
        <f t="shared" si="6"/>
        <v>0</v>
      </c>
      <c r="T29" s="34" t="str">
        <f t="shared" si="1"/>
        <v/>
      </c>
      <c r="U29" s="38"/>
      <c r="V29" s="34"/>
      <c r="W29" s="34"/>
      <c r="X29" s="40">
        <f t="shared" si="10"/>
        <v>0</v>
      </c>
      <c r="Y29" s="40">
        <f t="shared" si="2"/>
        <v>0</v>
      </c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56">
        <f t="shared" si="3"/>
        <v>0</v>
      </c>
      <c r="AO29" s="34"/>
      <c r="AP29" s="41">
        <f t="shared" si="7"/>
        <v>0</v>
      </c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7">
        <f t="shared" si="8"/>
        <v>0</v>
      </c>
      <c r="BH29" s="34"/>
      <c r="BI29" s="41">
        <f t="shared" si="9"/>
        <v>0</v>
      </c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 t="e">
        <f>VLOOKUP(L30,'[1]償却率（定額法）'!$B$6:$C$104,2)</f>
        <v>#N/A</v>
      </c>
      <c r="N30" s="35"/>
      <c r="O30" s="35"/>
      <c r="P30" s="36">
        <f t="shared" si="4"/>
        <v>0</v>
      </c>
      <c r="Q30" s="37">
        <f t="shared" si="0"/>
        <v>1900</v>
      </c>
      <c r="R30" s="37">
        <f t="shared" si="5"/>
        <v>1</v>
      </c>
      <c r="S30" s="37">
        <f t="shared" si="6"/>
        <v>0</v>
      </c>
      <c r="T30" s="34" t="str">
        <f t="shared" si="1"/>
        <v/>
      </c>
      <c r="U30" s="38"/>
      <c r="V30" s="34"/>
      <c r="W30" s="34"/>
      <c r="X30" s="40">
        <f t="shared" si="10"/>
        <v>0</v>
      </c>
      <c r="Y30" s="40">
        <f t="shared" si="2"/>
        <v>0</v>
      </c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56">
        <f t="shared" si="3"/>
        <v>0</v>
      </c>
      <c r="AO30" s="34"/>
      <c r="AP30" s="41">
        <f t="shared" si="7"/>
        <v>0</v>
      </c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7">
        <f t="shared" si="8"/>
        <v>0</v>
      </c>
      <c r="BH30" s="34"/>
      <c r="BI30" s="41">
        <f t="shared" si="9"/>
        <v>0</v>
      </c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x14ac:dyDescent="0.1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 t="e">
        <f>VLOOKUP(L31,'[1]償却率（定額法）'!$B$6:$C$104,2)</f>
        <v>#N/A</v>
      </c>
      <c r="N31" s="35"/>
      <c r="O31" s="35"/>
      <c r="P31" s="36">
        <f t="shared" si="4"/>
        <v>0</v>
      </c>
      <c r="Q31" s="37">
        <f t="shared" si="0"/>
        <v>1900</v>
      </c>
      <c r="R31" s="37">
        <f t="shared" si="5"/>
        <v>1</v>
      </c>
      <c r="S31" s="37">
        <f t="shared" si="6"/>
        <v>0</v>
      </c>
      <c r="T31" s="34" t="str">
        <f t="shared" si="1"/>
        <v/>
      </c>
      <c r="U31" s="38"/>
      <c r="V31" s="34"/>
      <c r="W31" s="34"/>
      <c r="X31" s="40">
        <f t="shared" si="10"/>
        <v>0</v>
      </c>
      <c r="Y31" s="40">
        <f t="shared" si="2"/>
        <v>0</v>
      </c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56">
        <f t="shared" si="3"/>
        <v>0</v>
      </c>
      <c r="AO31" s="34"/>
      <c r="AP31" s="41">
        <f t="shared" si="7"/>
        <v>0</v>
      </c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7">
        <f t="shared" si="8"/>
        <v>0</v>
      </c>
      <c r="BH31" s="34"/>
      <c r="BI31" s="41">
        <f t="shared" si="9"/>
        <v>0</v>
      </c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x14ac:dyDescent="0.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 t="e">
        <f>VLOOKUP(L32,'[1]償却率（定額法）'!$B$6:$C$104,2)</f>
        <v>#N/A</v>
      </c>
      <c r="N32" s="35"/>
      <c r="O32" s="35"/>
      <c r="P32" s="36">
        <f t="shared" si="4"/>
        <v>0</v>
      </c>
      <c r="Q32" s="37">
        <f t="shared" si="0"/>
        <v>1900</v>
      </c>
      <c r="R32" s="37">
        <f t="shared" si="5"/>
        <v>1</v>
      </c>
      <c r="S32" s="37">
        <f t="shared" si="6"/>
        <v>0</v>
      </c>
      <c r="T32" s="34" t="str">
        <f t="shared" si="1"/>
        <v/>
      </c>
      <c r="U32" s="38"/>
      <c r="V32" s="34"/>
      <c r="W32" s="34"/>
      <c r="X32" s="40">
        <f t="shared" si="10"/>
        <v>0</v>
      </c>
      <c r="Y32" s="40">
        <f t="shared" si="2"/>
        <v>0</v>
      </c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56">
        <f t="shared" si="3"/>
        <v>0</v>
      </c>
      <c r="AO32" s="34"/>
      <c r="AP32" s="41">
        <f t="shared" si="7"/>
        <v>0</v>
      </c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7">
        <f t="shared" si="8"/>
        <v>0</v>
      </c>
      <c r="BH32" s="34"/>
      <c r="BI32" s="41">
        <f t="shared" si="9"/>
        <v>0</v>
      </c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 t="e">
        <f>VLOOKUP(L33,'[1]償却率（定額法）'!$B$6:$C$104,2)</f>
        <v>#N/A</v>
      </c>
      <c r="N33" s="35"/>
      <c r="O33" s="35"/>
      <c r="P33" s="36">
        <f t="shared" si="4"/>
        <v>0</v>
      </c>
      <c r="Q33" s="37">
        <f t="shared" si="0"/>
        <v>1900</v>
      </c>
      <c r="R33" s="37">
        <f t="shared" si="5"/>
        <v>1</v>
      </c>
      <c r="S33" s="37">
        <f t="shared" si="6"/>
        <v>0</v>
      </c>
      <c r="T33" s="34" t="str">
        <f t="shared" si="1"/>
        <v/>
      </c>
      <c r="U33" s="38"/>
      <c r="V33" s="34"/>
      <c r="W33" s="34"/>
      <c r="X33" s="40">
        <f t="shared" si="10"/>
        <v>0</v>
      </c>
      <c r="Y33" s="40">
        <f t="shared" si="2"/>
        <v>0</v>
      </c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56">
        <f t="shared" si="3"/>
        <v>0</v>
      </c>
      <c r="AO33" s="34"/>
      <c r="AP33" s="41">
        <f t="shared" si="7"/>
        <v>0</v>
      </c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7">
        <f t="shared" si="8"/>
        <v>0</v>
      </c>
      <c r="BH33" s="34"/>
      <c r="BI33" s="41">
        <f t="shared" si="9"/>
        <v>0</v>
      </c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 t="e">
        <f>VLOOKUP(L34,'[1]償却率（定額法）'!$B$6:$C$104,2)</f>
        <v>#N/A</v>
      </c>
      <c r="N34" s="35"/>
      <c r="O34" s="35"/>
      <c r="P34" s="36">
        <f t="shared" si="4"/>
        <v>0</v>
      </c>
      <c r="Q34" s="37">
        <f t="shared" si="0"/>
        <v>1900</v>
      </c>
      <c r="R34" s="37">
        <f t="shared" si="5"/>
        <v>1</v>
      </c>
      <c r="S34" s="37">
        <f t="shared" si="6"/>
        <v>0</v>
      </c>
      <c r="T34" s="34" t="str">
        <f t="shared" si="1"/>
        <v/>
      </c>
      <c r="U34" s="38"/>
      <c r="V34" s="34"/>
      <c r="W34" s="34"/>
      <c r="X34" s="40">
        <f t="shared" si="10"/>
        <v>0</v>
      </c>
      <c r="Y34" s="40">
        <f t="shared" si="2"/>
        <v>0</v>
      </c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56">
        <f t="shared" si="3"/>
        <v>0</v>
      </c>
      <c r="AO34" s="34"/>
      <c r="AP34" s="41">
        <f t="shared" si="7"/>
        <v>0</v>
      </c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7">
        <f t="shared" si="8"/>
        <v>0</v>
      </c>
      <c r="BH34" s="34"/>
      <c r="BI34" s="41">
        <f t="shared" si="9"/>
        <v>0</v>
      </c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</row>
    <row r="35" spans="1:75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 t="e">
        <f>VLOOKUP(L35,'[1]償却率（定額法）'!$B$6:$C$104,2)</f>
        <v>#N/A</v>
      </c>
      <c r="N35" s="35"/>
      <c r="O35" s="35"/>
      <c r="P35" s="36">
        <f t="shared" si="4"/>
        <v>0</v>
      </c>
      <c r="Q35" s="37">
        <f t="shared" si="0"/>
        <v>1900</v>
      </c>
      <c r="R35" s="37">
        <f t="shared" si="5"/>
        <v>1</v>
      </c>
      <c r="S35" s="37">
        <f t="shared" si="6"/>
        <v>0</v>
      </c>
      <c r="T35" s="34" t="str">
        <f t="shared" si="1"/>
        <v/>
      </c>
      <c r="U35" s="38"/>
      <c r="V35" s="34"/>
      <c r="W35" s="34"/>
      <c r="X35" s="40">
        <f t="shared" si="10"/>
        <v>0</v>
      </c>
      <c r="Y35" s="40">
        <f t="shared" si="2"/>
        <v>0</v>
      </c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56">
        <f t="shared" si="3"/>
        <v>0</v>
      </c>
      <c r="AO35" s="34"/>
      <c r="AP35" s="41">
        <f t="shared" si="7"/>
        <v>0</v>
      </c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7">
        <f t="shared" si="8"/>
        <v>0</v>
      </c>
      <c r="BH35" s="34"/>
      <c r="BI35" s="41">
        <f t="shared" si="9"/>
        <v>0</v>
      </c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</row>
    <row r="36" spans="1:75" x14ac:dyDescent="0.1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 t="e">
        <f>VLOOKUP(L36,'[1]償却率（定額法）'!$B$6:$C$104,2)</f>
        <v>#N/A</v>
      </c>
      <c r="N36" s="35"/>
      <c r="O36" s="35"/>
      <c r="P36" s="36">
        <f t="shared" si="4"/>
        <v>0</v>
      </c>
      <c r="Q36" s="37">
        <f t="shared" si="0"/>
        <v>1900</v>
      </c>
      <c r="R36" s="37">
        <f t="shared" si="5"/>
        <v>1</v>
      </c>
      <c r="S36" s="37">
        <f t="shared" si="6"/>
        <v>0</v>
      </c>
      <c r="T36" s="34" t="str">
        <f t="shared" si="1"/>
        <v/>
      </c>
      <c r="U36" s="38"/>
      <c r="V36" s="34"/>
      <c r="W36" s="34"/>
      <c r="X36" s="40">
        <f t="shared" si="10"/>
        <v>0</v>
      </c>
      <c r="Y36" s="40">
        <f t="shared" si="2"/>
        <v>0</v>
      </c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56">
        <f t="shared" si="3"/>
        <v>0</v>
      </c>
      <c r="AO36" s="34"/>
      <c r="AP36" s="41">
        <f t="shared" si="7"/>
        <v>0</v>
      </c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7">
        <f t="shared" si="8"/>
        <v>0</v>
      </c>
      <c r="BH36" s="34"/>
      <c r="BI36" s="41">
        <f t="shared" si="9"/>
        <v>0</v>
      </c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</row>
    <row r="37" spans="1:75" x14ac:dyDescent="0.1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 t="e">
        <f>VLOOKUP(L37,'[1]償却率（定額法）'!$B$6:$C$104,2)</f>
        <v>#N/A</v>
      </c>
      <c r="N37" s="35"/>
      <c r="O37" s="35"/>
      <c r="P37" s="36">
        <f t="shared" si="4"/>
        <v>0</v>
      </c>
      <c r="Q37" s="37">
        <f t="shared" si="0"/>
        <v>1900</v>
      </c>
      <c r="R37" s="37">
        <f t="shared" si="5"/>
        <v>1</v>
      </c>
      <c r="S37" s="37">
        <f t="shared" si="6"/>
        <v>0</v>
      </c>
      <c r="T37" s="34" t="str">
        <f t="shared" si="1"/>
        <v/>
      </c>
      <c r="U37" s="38"/>
      <c r="V37" s="34"/>
      <c r="W37" s="34"/>
      <c r="X37" s="40">
        <f t="shared" si="10"/>
        <v>0</v>
      </c>
      <c r="Y37" s="40">
        <f t="shared" si="2"/>
        <v>0</v>
      </c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56">
        <f t="shared" si="3"/>
        <v>0</v>
      </c>
      <c r="AO37" s="34"/>
      <c r="AP37" s="41">
        <f t="shared" si="7"/>
        <v>0</v>
      </c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7">
        <f t="shared" si="8"/>
        <v>0</v>
      </c>
      <c r="BH37" s="34"/>
      <c r="BI37" s="41">
        <f t="shared" si="9"/>
        <v>0</v>
      </c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</row>
    <row r="38" spans="1:75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 t="e">
        <f>VLOOKUP(L38,'[1]償却率（定額法）'!$B$6:$C$104,2)</f>
        <v>#N/A</v>
      </c>
      <c r="N38" s="35"/>
      <c r="O38" s="35"/>
      <c r="P38" s="36">
        <f t="shared" si="4"/>
        <v>0</v>
      </c>
      <c r="Q38" s="37">
        <f t="shared" si="0"/>
        <v>1900</v>
      </c>
      <c r="R38" s="37">
        <f t="shared" si="5"/>
        <v>1</v>
      </c>
      <c r="S38" s="37">
        <f t="shared" si="6"/>
        <v>0</v>
      </c>
      <c r="T38" s="34" t="str">
        <f t="shared" si="1"/>
        <v/>
      </c>
      <c r="U38" s="38"/>
      <c r="V38" s="34"/>
      <c r="W38" s="34"/>
      <c r="X38" s="40">
        <f t="shared" si="10"/>
        <v>0</v>
      </c>
      <c r="Y38" s="40">
        <f t="shared" si="2"/>
        <v>0</v>
      </c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56">
        <f t="shared" si="3"/>
        <v>0</v>
      </c>
      <c r="AO38" s="34"/>
      <c r="AP38" s="41">
        <f t="shared" si="7"/>
        <v>0</v>
      </c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7">
        <f t="shared" si="8"/>
        <v>0</v>
      </c>
      <c r="BH38" s="34"/>
      <c r="BI38" s="41">
        <f t="shared" si="9"/>
        <v>0</v>
      </c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</row>
    <row r="39" spans="1:75" x14ac:dyDescent="0.1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 t="e">
        <f>VLOOKUP(L39,'[1]償却率（定額法）'!$B$6:$C$104,2)</f>
        <v>#N/A</v>
      </c>
      <c r="N39" s="35"/>
      <c r="O39" s="35"/>
      <c r="P39" s="36">
        <f t="shared" si="4"/>
        <v>0</v>
      </c>
      <c r="Q39" s="37">
        <f t="shared" si="0"/>
        <v>1900</v>
      </c>
      <c r="R39" s="37">
        <f t="shared" si="5"/>
        <v>1</v>
      </c>
      <c r="S39" s="37">
        <f t="shared" si="6"/>
        <v>0</v>
      </c>
      <c r="T39" s="34" t="str">
        <f t="shared" si="1"/>
        <v/>
      </c>
      <c r="U39" s="38"/>
      <c r="V39" s="34"/>
      <c r="W39" s="34"/>
      <c r="X39" s="40">
        <f t="shared" si="10"/>
        <v>0</v>
      </c>
      <c r="Y39" s="40">
        <f t="shared" si="2"/>
        <v>0</v>
      </c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56">
        <f t="shared" si="3"/>
        <v>0</v>
      </c>
      <c r="AO39" s="34"/>
      <c r="AP39" s="41">
        <f t="shared" si="7"/>
        <v>0</v>
      </c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7">
        <f t="shared" si="8"/>
        <v>0</v>
      </c>
      <c r="BH39" s="34"/>
      <c r="BI39" s="41">
        <f t="shared" si="9"/>
        <v>0</v>
      </c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</row>
    <row r="40" spans="1:75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 t="e">
        <f>VLOOKUP(L40,'[1]償却率（定額法）'!$B$6:$C$104,2)</f>
        <v>#N/A</v>
      </c>
      <c r="N40" s="35"/>
      <c r="O40" s="35"/>
      <c r="P40" s="36">
        <f t="shared" si="4"/>
        <v>0</v>
      </c>
      <c r="Q40" s="37">
        <f t="shared" si="0"/>
        <v>1900</v>
      </c>
      <c r="R40" s="37">
        <f t="shared" si="5"/>
        <v>1</v>
      </c>
      <c r="S40" s="37">
        <f t="shared" si="6"/>
        <v>0</v>
      </c>
      <c r="T40" s="34" t="str">
        <f t="shared" si="1"/>
        <v/>
      </c>
      <c r="U40" s="38"/>
      <c r="V40" s="34"/>
      <c r="W40" s="34"/>
      <c r="X40" s="40">
        <f t="shared" si="10"/>
        <v>0</v>
      </c>
      <c r="Y40" s="40">
        <f t="shared" si="2"/>
        <v>0</v>
      </c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56">
        <f t="shared" si="3"/>
        <v>0</v>
      </c>
      <c r="AO40" s="34"/>
      <c r="AP40" s="41">
        <f t="shared" si="7"/>
        <v>0</v>
      </c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7">
        <f t="shared" si="8"/>
        <v>0</v>
      </c>
      <c r="BH40" s="34"/>
      <c r="BI40" s="41">
        <f t="shared" si="9"/>
        <v>0</v>
      </c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</row>
    <row r="41" spans="1:75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 t="e">
        <f>VLOOKUP(L41,'[1]償却率（定額法）'!$B$6:$C$104,2)</f>
        <v>#N/A</v>
      </c>
      <c r="N41" s="35"/>
      <c r="O41" s="35"/>
      <c r="P41" s="36">
        <f t="shared" si="4"/>
        <v>0</v>
      </c>
      <c r="Q41" s="37">
        <f t="shared" si="0"/>
        <v>1900</v>
      </c>
      <c r="R41" s="37">
        <f t="shared" si="5"/>
        <v>1</v>
      </c>
      <c r="S41" s="37">
        <f t="shared" si="6"/>
        <v>0</v>
      </c>
      <c r="T41" s="34" t="str">
        <f t="shared" si="1"/>
        <v/>
      </c>
      <c r="U41" s="38"/>
      <c r="V41" s="34"/>
      <c r="W41" s="34"/>
      <c r="X41" s="40">
        <f t="shared" si="10"/>
        <v>0</v>
      </c>
      <c r="Y41" s="40">
        <f t="shared" si="2"/>
        <v>0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56">
        <f t="shared" si="3"/>
        <v>0</v>
      </c>
      <c r="AO41" s="34"/>
      <c r="AP41" s="41">
        <f t="shared" si="7"/>
        <v>0</v>
      </c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7">
        <f t="shared" si="8"/>
        <v>0</v>
      </c>
      <c r="BH41" s="34"/>
      <c r="BI41" s="41">
        <f t="shared" si="9"/>
        <v>0</v>
      </c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</row>
    <row r="42" spans="1:75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 t="e">
        <f>VLOOKUP(L42,'[1]償却率（定額法）'!$B$6:$C$104,2)</f>
        <v>#N/A</v>
      </c>
      <c r="N42" s="35"/>
      <c r="O42" s="35"/>
      <c r="P42" s="36">
        <f t="shared" si="4"/>
        <v>0</v>
      </c>
      <c r="Q42" s="37">
        <f t="shared" si="0"/>
        <v>1900</v>
      </c>
      <c r="R42" s="37">
        <f t="shared" si="5"/>
        <v>1</v>
      </c>
      <c r="S42" s="37">
        <f t="shared" si="6"/>
        <v>0</v>
      </c>
      <c r="T42" s="34" t="str">
        <f t="shared" si="1"/>
        <v/>
      </c>
      <c r="U42" s="38"/>
      <c r="V42" s="34"/>
      <c r="W42" s="34"/>
      <c r="X42" s="40">
        <f t="shared" si="10"/>
        <v>0</v>
      </c>
      <c r="Y42" s="40">
        <f t="shared" si="2"/>
        <v>0</v>
      </c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56">
        <f t="shared" si="3"/>
        <v>0</v>
      </c>
      <c r="AO42" s="34"/>
      <c r="AP42" s="41">
        <f t="shared" si="7"/>
        <v>0</v>
      </c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7">
        <f t="shared" si="8"/>
        <v>0</v>
      </c>
      <c r="BH42" s="34"/>
      <c r="BI42" s="41">
        <f t="shared" si="9"/>
        <v>0</v>
      </c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</row>
    <row r="43" spans="1:75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 t="e">
        <f>VLOOKUP(L43,'[1]償却率（定額法）'!$B$6:$C$104,2)</f>
        <v>#N/A</v>
      </c>
      <c r="N43" s="35"/>
      <c r="O43" s="35"/>
      <c r="P43" s="36">
        <f t="shared" si="4"/>
        <v>0</v>
      </c>
      <c r="Q43" s="37">
        <f t="shared" si="0"/>
        <v>1900</v>
      </c>
      <c r="R43" s="37">
        <f t="shared" si="5"/>
        <v>1</v>
      </c>
      <c r="S43" s="37">
        <f t="shared" si="6"/>
        <v>0</v>
      </c>
      <c r="T43" s="34" t="str">
        <f t="shared" si="1"/>
        <v/>
      </c>
      <c r="U43" s="38"/>
      <c r="V43" s="34"/>
      <c r="W43" s="34"/>
      <c r="X43" s="40">
        <f t="shared" si="10"/>
        <v>0</v>
      </c>
      <c r="Y43" s="40">
        <f t="shared" si="2"/>
        <v>0</v>
      </c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56">
        <f t="shared" si="3"/>
        <v>0</v>
      </c>
      <c r="AO43" s="34"/>
      <c r="AP43" s="41">
        <f t="shared" si="7"/>
        <v>0</v>
      </c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7">
        <f t="shared" si="8"/>
        <v>0</v>
      </c>
      <c r="BH43" s="34"/>
      <c r="BI43" s="41">
        <f t="shared" si="9"/>
        <v>0</v>
      </c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</row>
    <row r="44" spans="1:75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 t="e">
        <f>VLOOKUP(L44,'[1]償却率（定額法）'!$B$6:$C$104,2)</f>
        <v>#N/A</v>
      </c>
      <c r="N44" s="35"/>
      <c r="O44" s="35"/>
      <c r="P44" s="36">
        <f t="shared" si="4"/>
        <v>0</v>
      </c>
      <c r="Q44" s="37">
        <f t="shared" si="0"/>
        <v>1900</v>
      </c>
      <c r="R44" s="37">
        <f t="shared" si="5"/>
        <v>1</v>
      </c>
      <c r="S44" s="37">
        <f t="shared" si="6"/>
        <v>0</v>
      </c>
      <c r="T44" s="34" t="str">
        <f t="shared" si="1"/>
        <v/>
      </c>
      <c r="U44" s="38"/>
      <c r="V44" s="34"/>
      <c r="W44" s="34"/>
      <c r="X44" s="40">
        <f t="shared" si="10"/>
        <v>0</v>
      </c>
      <c r="Y44" s="40">
        <f t="shared" si="2"/>
        <v>0</v>
      </c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56">
        <f t="shared" si="3"/>
        <v>0</v>
      </c>
      <c r="AO44" s="34"/>
      <c r="AP44" s="41">
        <f t="shared" si="7"/>
        <v>0</v>
      </c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7">
        <f t="shared" si="8"/>
        <v>0</v>
      </c>
      <c r="BH44" s="34"/>
      <c r="BI44" s="41">
        <f t="shared" si="9"/>
        <v>0</v>
      </c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</row>
    <row r="45" spans="1:75" x14ac:dyDescent="0.1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 t="e">
        <f>VLOOKUP(L45,'[1]償却率（定額法）'!$B$6:$C$104,2)</f>
        <v>#N/A</v>
      </c>
      <c r="N45" s="35"/>
      <c r="O45" s="35"/>
      <c r="P45" s="36">
        <f t="shared" si="4"/>
        <v>0</v>
      </c>
      <c r="Q45" s="37">
        <f t="shared" si="0"/>
        <v>1900</v>
      </c>
      <c r="R45" s="37">
        <f t="shared" si="5"/>
        <v>1</v>
      </c>
      <c r="S45" s="37">
        <f t="shared" si="6"/>
        <v>0</v>
      </c>
      <c r="T45" s="34" t="str">
        <f t="shared" si="1"/>
        <v/>
      </c>
      <c r="U45" s="38"/>
      <c r="V45" s="34"/>
      <c r="W45" s="34"/>
      <c r="X45" s="40">
        <f t="shared" si="10"/>
        <v>0</v>
      </c>
      <c r="Y45" s="40">
        <f t="shared" si="2"/>
        <v>0</v>
      </c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56">
        <f t="shared" si="3"/>
        <v>0</v>
      </c>
      <c r="AO45" s="34"/>
      <c r="AP45" s="41">
        <f t="shared" si="7"/>
        <v>0</v>
      </c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7">
        <f t="shared" si="8"/>
        <v>0</v>
      </c>
      <c r="BH45" s="34"/>
      <c r="BI45" s="41">
        <f t="shared" si="9"/>
        <v>0</v>
      </c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</row>
    <row r="46" spans="1:75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 t="e">
        <f>VLOOKUP(L46,'[1]償却率（定額法）'!$B$6:$C$104,2)</f>
        <v>#N/A</v>
      </c>
      <c r="N46" s="35"/>
      <c r="O46" s="35"/>
      <c r="P46" s="36">
        <f t="shared" si="4"/>
        <v>0</v>
      </c>
      <c r="Q46" s="37">
        <f t="shared" si="0"/>
        <v>1900</v>
      </c>
      <c r="R46" s="37">
        <f t="shared" si="5"/>
        <v>1</v>
      </c>
      <c r="S46" s="37">
        <f t="shared" si="6"/>
        <v>0</v>
      </c>
      <c r="T46" s="34" t="str">
        <f t="shared" si="1"/>
        <v/>
      </c>
      <c r="U46" s="38"/>
      <c r="V46" s="34"/>
      <c r="W46" s="34"/>
      <c r="X46" s="40">
        <f t="shared" si="10"/>
        <v>0</v>
      </c>
      <c r="Y46" s="40">
        <f t="shared" si="2"/>
        <v>0</v>
      </c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56">
        <f t="shared" si="3"/>
        <v>0</v>
      </c>
      <c r="AO46" s="34"/>
      <c r="AP46" s="41">
        <f t="shared" si="7"/>
        <v>0</v>
      </c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7">
        <f t="shared" si="8"/>
        <v>0</v>
      </c>
      <c r="BH46" s="34"/>
      <c r="BI46" s="41">
        <f t="shared" si="9"/>
        <v>0</v>
      </c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</row>
    <row r="47" spans="1:75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 t="e">
        <f>VLOOKUP(L47,'[1]償却率（定額法）'!$B$6:$C$104,2)</f>
        <v>#N/A</v>
      </c>
      <c r="N47" s="35"/>
      <c r="O47" s="35"/>
      <c r="P47" s="36">
        <f t="shared" si="4"/>
        <v>0</v>
      </c>
      <c r="Q47" s="37">
        <f t="shared" si="0"/>
        <v>1900</v>
      </c>
      <c r="R47" s="37">
        <f t="shared" si="5"/>
        <v>1</v>
      </c>
      <c r="S47" s="37">
        <f t="shared" si="6"/>
        <v>0</v>
      </c>
      <c r="T47" s="34" t="str">
        <f t="shared" si="1"/>
        <v/>
      </c>
      <c r="U47" s="38"/>
      <c r="V47" s="34"/>
      <c r="W47" s="34"/>
      <c r="X47" s="40">
        <f t="shared" si="10"/>
        <v>0</v>
      </c>
      <c r="Y47" s="40">
        <f t="shared" si="2"/>
        <v>0</v>
      </c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56">
        <f t="shared" si="3"/>
        <v>0</v>
      </c>
      <c r="AO47" s="34"/>
      <c r="AP47" s="41">
        <f t="shared" si="7"/>
        <v>0</v>
      </c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7">
        <f t="shared" si="8"/>
        <v>0</v>
      </c>
      <c r="BH47" s="34"/>
      <c r="BI47" s="41">
        <f t="shared" si="9"/>
        <v>0</v>
      </c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</row>
    <row r="48" spans="1:75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 t="e">
        <f>VLOOKUP(L48,'[1]償却率（定額法）'!$B$6:$C$104,2)</f>
        <v>#N/A</v>
      </c>
      <c r="N48" s="35"/>
      <c r="O48" s="35"/>
      <c r="P48" s="36">
        <f t="shared" si="4"/>
        <v>0</v>
      </c>
      <c r="Q48" s="37">
        <f t="shared" si="0"/>
        <v>1900</v>
      </c>
      <c r="R48" s="37">
        <f t="shared" si="5"/>
        <v>1</v>
      </c>
      <c r="S48" s="37">
        <f t="shared" si="6"/>
        <v>0</v>
      </c>
      <c r="T48" s="34" t="str">
        <f t="shared" si="1"/>
        <v/>
      </c>
      <c r="U48" s="38"/>
      <c r="V48" s="34"/>
      <c r="W48" s="34"/>
      <c r="X48" s="40">
        <f t="shared" si="10"/>
        <v>0</v>
      </c>
      <c r="Y48" s="40">
        <f t="shared" si="2"/>
        <v>0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56">
        <f t="shared" si="3"/>
        <v>0</v>
      </c>
      <c r="AO48" s="34"/>
      <c r="AP48" s="41">
        <f t="shared" si="7"/>
        <v>0</v>
      </c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7">
        <f t="shared" si="8"/>
        <v>0</v>
      </c>
      <c r="BH48" s="34"/>
      <c r="BI48" s="41">
        <f t="shared" si="9"/>
        <v>0</v>
      </c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</row>
    <row r="49" spans="1:75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 t="e">
        <f>VLOOKUP(L49,'[1]償却率（定額法）'!$B$6:$C$104,2)</f>
        <v>#N/A</v>
      </c>
      <c r="N49" s="35"/>
      <c r="O49" s="35"/>
      <c r="P49" s="36">
        <f t="shared" si="4"/>
        <v>0</v>
      </c>
      <c r="Q49" s="37">
        <f t="shared" si="0"/>
        <v>1900</v>
      </c>
      <c r="R49" s="37">
        <f t="shared" si="5"/>
        <v>1</v>
      </c>
      <c r="S49" s="37">
        <f t="shared" si="6"/>
        <v>0</v>
      </c>
      <c r="T49" s="34" t="str">
        <f t="shared" si="1"/>
        <v/>
      </c>
      <c r="U49" s="38"/>
      <c r="V49" s="34"/>
      <c r="W49" s="34"/>
      <c r="X49" s="40">
        <f t="shared" si="10"/>
        <v>0</v>
      </c>
      <c r="Y49" s="40">
        <f t="shared" si="2"/>
        <v>0</v>
      </c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56">
        <f t="shared" si="3"/>
        <v>0</v>
      </c>
      <c r="AO49" s="34"/>
      <c r="AP49" s="41">
        <f t="shared" si="7"/>
        <v>0</v>
      </c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7">
        <f t="shared" si="8"/>
        <v>0</v>
      </c>
      <c r="BH49" s="34"/>
      <c r="BI49" s="41">
        <f t="shared" si="9"/>
        <v>0</v>
      </c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</row>
    <row r="50" spans="1:75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 t="e">
        <f>VLOOKUP(L50,'[1]償却率（定額法）'!$B$6:$C$104,2)</f>
        <v>#N/A</v>
      </c>
      <c r="N50" s="35"/>
      <c r="O50" s="35"/>
      <c r="P50" s="36">
        <f t="shared" si="4"/>
        <v>0</v>
      </c>
      <c r="Q50" s="37">
        <f t="shared" si="0"/>
        <v>1900</v>
      </c>
      <c r="R50" s="37">
        <f t="shared" si="5"/>
        <v>1</v>
      </c>
      <c r="S50" s="37">
        <f t="shared" si="6"/>
        <v>0</v>
      </c>
      <c r="T50" s="34" t="str">
        <f t="shared" si="1"/>
        <v/>
      </c>
      <c r="U50" s="38"/>
      <c r="V50" s="34"/>
      <c r="W50" s="34"/>
      <c r="X50" s="40">
        <f t="shared" si="10"/>
        <v>0</v>
      </c>
      <c r="Y50" s="40">
        <f t="shared" si="2"/>
        <v>0</v>
      </c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56">
        <f t="shared" si="3"/>
        <v>0</v>
      </c>
      <c r="AO50" s="34"/>
      <c r="AP50" s="41">
        <f t="shared" si="7"/>
        <v>0</v>
      </c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7">
        <f t="shared" si="8"/>
        <v>0</v>
      </c>
      <c r="BH50" s="34"/>
      <c r="BI50" s="41">
        <f t="shared" si="9"/>
        <v>0</v>
      </c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</row>
    <row r="51" spans="1:75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 t="e">
        <f>VLOOKUP(L51,'[1]償却率（定額法）'!$B$6:$C$104,2)</f>
        <v>#N/A</v>
      </c>
      <c r="N51" s="35"/>
      <c r="O51" s="35"/>
      <c r="P51" s="36">
        <f t="shared" si="4"/>
        <v>0</v>
      </c>
      <c r="Q51" s="37">
        <f t="shared" si="0"/>
        <v>1900</v>
      </c>
      <c r="R51" s="37">
        <f t="shared" si="5"/>
        <v>1</v>
      </c>
      <c r="S51" s="37">
        <f t="shared" si="6"/>
        <v>0</v>
      </c>
      <c r="T51" s="34" t="str">
        <f t="shared" si="1"/>
        <v/>
      </c>
      <c r="U51" s="38"/>
      <c r="V51" s="34"/>
      <c r="W51" s="34"/>
      <c r="X51" s="40">
        <f t="shared" si="10"/>
        <v>0</v>
      </c>
      <c r="Y51" s="40">
        <f t="shared" si="2"/>
        <v>0</v>
      </c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56">
        <f t="shared" si="3"/>
        <v>0</v>
      </c>
      <c r="AO51" s="34"/>
      <c r="AP51" s="41">
        <f t="shared" si="7"/>
        <v>0</v>
      </c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7">
        <f t="shared" si="8"/>
        <v>0</v>
      </c>
      <c r="BH51" s="34"/>
      <c r="BI51" s="41">
        <f t="shared" si="9"/>
        <v>0</v>
      </c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</row>
    <row r="52" spans="1:75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 t="e">
        <f>VLOOKUP(L52,'[1]償却率（定額法）'!$B$6:$C$104,2)</f>
        <v>#N/A</v>
      </c>
      <c r="N52" s="35"/>
      <c r="O52" s="35"/>
      <c r="P52" s="36">
        <f t="shared" si="4"/>
        <v>0</v>
      </c>
      <c r="Q52" s="37">
        <f t="shared" si="0"/>
        <v>1900</v>
      </c>
      <c r="R52" s="37">
        <f t="shared" si="5"/>
        <v>1</v>
      </c>
      <c r="S52" s="37">
        <f t="shared" si="6"/>
        <v>0</v>
      </c>
      <c r="T52" s="34" t="str">
        <f t="shared" si="1"/>
        <v/>
      </c>
      <c r="U52" s="38"/>
      <c r="V52" s="34"/>
      <c r="W52" s="34"/>
      <c r="X52" s="40">
        <f t="shared" si="10"/>
        <v>0</v>
      </c>
      <c r="Y52" s="40">
        <f t="shared" si="2"/>
        <v>0</v>
      </c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56">
        <f t="shared" si="3"/>
        <v>0</v>
      </c>
      <c r="AO52" s="34"/>
      <c r="AP52" s="41">
        <f t="shared" si="7"/>
        <v>0</v>
      </c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7">
        <f t="shared" si="8"/>
        <v>0</v>
      </c>
      <c r="BH52" s="34"/>
      <c r="BI52" s="41">
        <f t="shared" si="9"/>
        <v>0</v>
      </c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</row>
    <row r="53" spans="1:75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 t="e">
        <f>VLOOKUP(L53,'[1]償却率（定額法）'!$B$6:$C$104,2)</f>
        <v>#N/A</v>
      </c>
      <c r="N53" s="35"/>
      <c r="O53" s="35"/>
      <c r="P53" s="36">
        <f t="shared" si="4"/>
        <v>0</v>
      </c>
      <c r="Q53" s="37">
        <f t="shared" si="0"/>
        <v>1900</v>
      </c>
      <c r="R53" s="37">
        <f t="shared" si="5"/>
        <v>1</v>
      </c>
      <c r="S53" s="37">
        <f t="shared" si="6"/>
        <v>0</v>
      </c>
      <c r="T53" s="34" t="str">
        <f t="shared" si="1"/>
        <v/>
      </c>
      <c r="U53" s="38"/>
      <c r="V53" s="34"/>
      <c r="W53" s="34"/>
      <c r="X53" s="40">
        <f t="shared" si="10"/>
        <v>0</v>
      </c>
      <c r="Y53" s="40">
        <f t="shared" si="2"/>
        <v>0</v>
      </c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56">
        <f t="shared" si="3"/>
        <v>0</v>
      </c>
      <c r="AO53" s="34"/>
      <c r="AP53" s="41">
        <f t="shared" si="7"/>
        <v>0</v>
      </c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7">
        <f t="shared" si="8"/>
        <v>0</v>
      </c>
      <c r="BH53" s="34"/>
      <c r="BI53" s="41">
        <f t="shared" si="9"/>
        <v>0</v>
      </c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</row>
    <row r="54" spans="1:75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 t="e">
        <f>VLOOKUP(L54,'[1]償却率（定額法）'!$B$6:$C$104,2)</f>
        <v>#N/A</v>
      </c>
      <c r="N54" s="35"/>
      <c r="O54" s="35"/>
      <c r="P54" s="36">
        <f t="shared" si="4"/>
        <v>0</v>
      </c>
      <c r="Q54" s="37">
        <f t="shared" si="0"/>
        <v>1900</v>
      </c>
      <c r="R54" s="37">
        <f t="shared" si="5"/>
        <v>1</v>
      </c>
      <c r="S54" s="37">
        <f t="shared" si="6"/>
        <v>0</v>
      </c>
      <c r="T54" s="34" t="str">
        <f t="shared" si="1"/>
        <v/>
      </c>
      <c r="U54" s="38"/>
      <c r="V54" s="34"/>
      <c r="W54" s="34"/>
      <c r="X54" s="40">
        <f t="shared" si="10"/>
        <v>0</v>
      </c>
      <c r="Y54" s="40">
        <f t="shared" si="2"/>
        <v>0</v>
      </c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56">
        <f t="shared" si="3"/>
        <v>0</v>
      </c>
      <c r="AO54" s="34"/>
      <c r="AP54" s="41">
        <f t="shared" si="7"/>
        <v>0</v>
      </c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7">
        <f t="shared" si="8"/>
        <v>0</v>
      </c>
      <c r="BH54" s="34"/>
      <c r="BI54" s="41">
        <f t="shared" si="9"/>
        <v>0</v>
      </c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</row>
    <row r="55" spans="1:75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 t="e">
        <f>VLOOKUP(L55,'[1]償却率（定額法）'!$B$6:$C$104,2)</f>
        <v>#N/A</v>
      </c>
      <c r="N55" s="35"/>
      <c r="O55" s="35"/>
      <c r="P55" s="36">
        <f t="shared" si="4"/>
        <v>0</v>
      </c>
      <c r="Q55" s="37">
        <f t="shared" si="0"/>
        <v>1900</v>
      </c>
      <c r="R55" s="37">
        <f t="shared" si="5"/>
        <v>1</v>
      </c>
      <c r="S55" s="37">
        <f t="shared" si="6"/>
        <v>0</v>
      </c>
      <c r="T55" s="34" t="str">
        <f t="shared" si="1"/>
        <v/>
      </c>
      <c r="U55" s="38"/>
      <c r="V55" s="34"/>
      <c r="W55" s="34"/>
      <c r="X55" s="40">
        <f t="shared" si="10"/>
        <v>0</v>
      </c>
      <c r="Y55" s="40">
        <f t="shared" si="2"/>
        <v>0</v>
      </c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56">
        <f t="shared" si="3"/>
        <v>0</v>
      </c>
      <c r="AO55" s="34"/>
      <c r="AP55" s="41">
        <f t="shared" si="7"/>
        <v>0</v>
      </c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7">
        <f t="shared" si="8"/>
        <v>0</v>
      </c>
      <c r="BH55" s="34"/>
      <c r="BI55" s="41">
        <f t="shared" si="9"/>
        <v>0</v>
      </c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</row>
    <row r="56" spans="1:75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 t="e">
        <f>VLOOKUP(L56,'[1]償却率（定額法）'!$B$6:$C$104,2)</f>
        <v>#N/A</v>
      </c>
      <c r="N56" s="35"/>
      <c r="O56" s="35"/>
      <c r="P56" s="36">
        <f t="shared" si="4"/>
        <v>0</v>
      </c>
      <c r="Q56" s="37">
        <f t="shared" si="0"/>
        <v>1900</v>
      </c>
      <c r="R56" s="37">
        <f t="shared" si="5"/>
        <v>1</v>
      </c>
      <c r="S56" s="37">
        <f t="shared" si="6"/>
        <v>0</v>
      </c>
      <c r="T56" s="34" t="str">
        <f t="shared" si="1"/>
        <v/>
      </c>
      <c r="U56" s="38"/>
      <c r="V56" s="34"/>
      <c r="W56" s="34"/>
      <c r="X56" s="40">
        <f t="shared" si="10"/>
        <v>0</v>
      </c>
      <c r="Y56" s="40">
        <f t="shared" si="2"/>
        <v>0</v>
      </c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56">
        <f t="shared" si="3"/>
        <v>0</v>
      </c>
      <c r="AO56" s="34"/>
      <c r="AP56" s="41">
        <f t="shared" si="7"/>
        <v>0</v>
      </c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7">
        <f t="shared" si="8"/>
        <v>0</v>
      </c>
      <c r="BH56" s="34"/>
      <c r="BI56" s="41">
        <f t="shared" si="9"/>
        <v>0</v>
      </c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</row>
    <row r="57" spans="1:75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 t="e">
        <f>VLOOKUP(L57,'[1]償却率（定額法）'!$B$6:$C$104,2)</f>
        <v>#N/A</v>
      </c>
      <c r="N57" s="35"/>
      <c r="O57" s="35"/>
      <c r="P57" s="36">
        <f t="shared" si="4"/>
        <v>0</v>
      </c>
      <c r="Q57" s="37">
        <f t="shared" si="0"/>
        <v>1900</v>
      </c>
      <c r="R57" s="37">
        <f t="shared" si="5"/>
        <v>1</v>
      </c>
      <c r="S57" s="37">
        <f t="shared" si="6"/>
        <v>0</v>
      </c>
      <c r="T57" s="34" t="str">
        <f t="shared" si="1"/>
        <v/>
      </c>
      <c r="U57" s="38"/>
      <c r="V57" s="34"/>
      <c r="W57" s="34"/>
      <c r="X57" s="40">
        <f t="shared" si="10"/>
        <v>0</v>
      </c>
      <c r="Y57" s="40">
        <f t="shared" si="2"/>
        <v>0</v>
      </c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56">
        <f t="shared" si="3"/>
        <v>0</v>
      </c>
      <c r="AO57" s="34"/>
      <c r="AP57" s="41">
        <f t="shared" si="7"/>
        <v>0</v>
      </c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7">
        <f t="shared" si="8"/>
        <v>0</v>
      </c>
      <c r="BH57" s="34"/>
      <c r="BI57" s="41">
        <f t="shared" si="9"/>
        <v>0</v>
      </c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</row>
    <row r="58" spans="1:75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 t="e">
        <f>VLOOKUP(L58,'[1]償却率（定額法）'!$B$6:$C$104,2)</f>
        <v>#N/A</v>
      </c>
      <c r="N58" s="35"/>
      <c r="O58" s="35"/>
      <c r="P58" s="36">
        <f t="shared" si="4"/>
        <v>0</v>
      </c>
      <c r="Q58" s="37">
        <f t="shared" si="0"/>
        <v>1900</v>
      </c>
      <c r="R58" s="37">
        <f t="shared" si="5"/>
        <v>1</v>
      </c>
      <c r="S58" s="37">
        <f t="shared" si="6"/>
        <v>0</v>
      </c>
      <c r="T58" s="34" t="str">
        <f t="shared" si="1"/>
        <v/>
      </c>
      <c r="U58" s="38"/>
      <c r="V58" s="34"/>
      <c r="W58" s="34"/>
      <c r="X58" s="40">
        <f t="shared" si="10"/>
        <v>0</v>
      </c>
      <c r="Y58" s="40">
        <f t="shared" si="2"/>
        <v>0</v>
      </c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56">
        <f t="shared" si="3"/>
        <v>0</v>
      </c>
      <c r="AO58" s="34"/>
      <c r="AP58" s="41">
        <f t="shared" si="7"/>
        <v>0</v>
      </c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7">
        <f t="shared" si="8"/>
        <v>0</v>
      </c>
      <c r="BH58" s="34"/>
      <c r="BI58" s="41">
        <f t="shared" si="9"/>
        <v>0</v>
      </c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</row>
    <row r="59" spans="1:75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 t="e">
        <f>VLOOKUP(L59,'[1]償却率（定額法）'!$B$6:$C$104,2)</f>
        <v>#N/A</v>
      </c>
      <c r="N59" s="35"/>
      <c r="O59" s="35"/>
      <c r="P59" s="36">
        <f t="shared" si="4"/>
        <v>0</v>
      </c>
      <c r="Q59" s="37">
        <f t="shared" si="0"/>
        <v>1900</v>
      </c>
      <c r="R59" s="37">
        <f t="shared" si="5"/>
        <v>1</v>
      </c>
      <c r="S59" s="37">
        <f t="shared" si="6"/>
        <v>0</v>
      </c>
      <c r="T59" s="34" t="str">
        <f t="shared" si="1"/>
        <v/>
      </c>
      <c r="U59" s="38"/>
      <c r="V59" s="34"/>
      <c r="W59" s="34"/>
      <c r="X59" s="40">
        <f t="shared" si="10"/>
        <v>0</v>
      </c>
      <c r="Y59" s="40">
        <f t="shared" si="2"/>
        <v>0</v>
      </c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56">
        <f t="shared" si="3"/>
        <v>0</v>
      </c>
      <c r="AO59" s="34"/>
      <c r="AP59" s="41">
        <f t="shared" si="7"/>
        <v>0</v>
      </c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7">
        <f t="shared" si="8"/>
        <v>0</v>
      </c>
      <c r="BH59" s="34"/>
      <c r="BI59" s="41">
        <f t="shared" si="9"/>
        <v>0</v>
      </c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</row>
    <row r="60" spans="1:75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 t="e">
        <f>VLOOKUP(L60,'[1]償却率（定額法）'!$B$6:$C$104,2)</f>
        <v>#N/A</v>
      </c>
      <c r="N60" s="35"/>
      <c r="O60" s="35"/>
      <c r="P60" s="36">
        <f t="shared" si="4"/>
        <v>0</v>
      </c>
      <c r="Q60" s="37">
        <f t="shared" si="0"/>
        <v>1900</v>
      </c>
      <c r="R60" s="37">
        <f t="shared" si="5"/>
        <v>1</v>
      </c>
      <c r="S60" s="37">
        <f t="shared" si="6"/>
        <v>0</v>
      </c>
      <c r="T60" s="34" t="str">
        <f t="shared" si="1"/>
        <v/>
      </c>
      <c r="U60" s="38"/>
      <c r="V60" s="34"/>
      <c r="W60" s="34"/>
      <c r="X60" s="40">
        <f t="shared" si="10"/>
        <v>0</v>
      </c>
      <c r="Y60" s="40">
        <f t="shared" si="2"/>
        <v>0</v>
      </c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56">
        <f t="shared" si="3"/>
        <v>0</v>
      </c>
      <c r="AO60" s="34"/>
      <c r="AP60" s="41">
        <f t="shared" si="7"/>
        <v>0</v>
      </c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7">
        <f t="shared" si="8"/>
        <v>0</v>
      </c>
      <c r="BH60" s="34"/>
      <c r="BI60" s="41">
        <f t="shared" si="9"/>
        <v>0</v>
      </c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</row>
    <row r="61" spans="1:75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 t="e">
        <f>VLOOKUP(L61,'[1]償却率（定額法）'!$B$6:$C$104,2)</f>
        <v>#N/A</v>
      </c>
      <c r="N61" s="35"/>
      <c r="O61" s="35"/>
      <c r="P61" s="36">
        <f t="shared" si="4"/>
        <v>0</v>
      </c>
      <c r="Q61" s="37">
        <f t="shared" si="0"/>
        <v>1900</v>
      </c>
      <c r="R61" s="37">
        <f t="shared" si="5"/>
        <v>1</v>
      </c>
      <c r="S61" s="37">
        <f t="shared" si="6"/>
        <v>0</v>
      </c>
      <c r="T61" s="34" t="str">
        <f t="shared" si="1"/>
        <v/>
      </c>
      <c r="U61" s="38"/>
      <c r="V61" s="34"/>
      <c r="W61" s="34"/>
      <c r="X61" s="40">
        <f t="shared" si="10"/>
        <v>0</v>
      </c>
      <c r="Y61" s="40">
        <f t="shared" si="2"/>
        <v>0</v>
      </c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56">
        <f t="shared" si="3"/>
        <v>0</v>
      </c>
      <c r="AO61" s="34"/>
      <c r="AP61" s="41">
        <f t="shared" si="7"/>
        <v>0</v>
      </c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7">
        <f t="shared" si="8"/>
        <v>0</v>
      </c>
      <c r="BH61" s="34"/>
      <c r="BI61" s="41">
        <f t="shared" si="9"/>
        <v>0</v>
      </c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</row>
    <row r="62" spans="1:75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 t="e">
        <f>VLOOKUP(L62,'[1]償却率（定額法）'!$B$6:$C$104,2)</f>
        <v>#N/A</v>
      </c>
      <c r="N62" s="35"/>
      <c r="O62" s="35"/>
      <c r="P62" s="36">
        <f t="shared" si="4"/>
        <v>0</v>
      </c>
      <c r="Q62" s="37">
        <f t="shared" si="0"/>
        <v>1900</v>
      </c>
      <c r="R62" s="37">
        <f t="shared" si="5"/>
        <v>1</v>
      </c>
      <c r="S62" s="37">
        <f t="shared" si="6"/>
        <v>0</v>
      </c>
      <c r="T62" s="34" t="str">
        <f t="shared" si="1"/>
        <v/>
      </c>
      <c r="U62" s="38"/>
      <c r="V62" s="34"/>
      <c r="W62" s="34"/>
      <c r="X62" s="40">
        <f t="shared" si="10"/>
        <v>0</v>
      </c>
      <c r="Y62" s="40">
        <f t="shared" si="2"/>
        <v>0</v>
      </c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56">
        <f t="shared" si="3"/>
        <v>0</v>
      </c>
      <c r="AO62" s="34"/>
      <c r="AP62" s="41">
        <f t="shared" si="7"/>
        <v>0</v>
      </c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7">
        <f t="shared" si="8"/>
        <v>0</v>
      </c>
      <c r="BH62" s="34"/>
      <c r="BI62" s="41">
        <f t="shared" si="9"/>
        <v>0</v>
      </c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</row>
    <row r="63" spans="1:75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 t="e">
        <f>VLOOKUP(L63,'[1]償却率（定額法）'!$B$6:$C$104,2)</f>
        <v>#N/A</v>
      </c>
      <c r="N63" s="35"/>
      <c r="O63" s="35"/>
      <c r="P63" s="36">
        <f t="shared" si="4"/>
        <v>0</v>
      </c>
      <c r="Q63" s="37">
        <f t="shared" si="0"/>
        <v>1900</v>
      </c>
      <c r="R63" s="37">
        <f t="shared" si="5"/>
        <v>1</v>
      </c>
      <c r="S63" s="37">
        <f t="shared" si="6"/>
        <v>0</v>
      </c>
      <c r="T63" s="34" t="str">
        <f t="shared" si="1"/>
        <v/>
      </c>
      <c r="U63" s="38"/>
      <c r="V63" s="34"/>
      <c r="W63" s="34"/>
      <c r="X63" s="40">
        <f t="shared" si="10"/>
        <v>0</v>
      </c>
      <c r="Y63" s="40">
        <f t="shared" si="2"/>
        <v>0</v>
      </c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56">
        <f t="shared" si="3"/>
        <v>0</v>
      </c>
      <c r="AO63" s="34"/>
      <c r="AP63" s="41">
        <f t="shared" si="7"/>
        <v>0</v>
      </c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7">
        <f t="shared" si="8"/>
        <v>0</v>
      </c>
      <c r="BH63" s="34"/>
      <c r="BI63" s="41">
        <f t="shared" si="9"/>
        <v>0</v>
      </c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</row>
    <row r="64" spans="1:75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 t="e">
        <f>VLOOKUP(L64,'[1]償却率（定額法）'!$B$6:$C$104,2)</f>
        <v>#N/A</v>
      </c>
      <c r="N64" s="35"/>
      <c r="O64" s="35"/>
      <c r="P64" s="36">
        <f t="shared" si="4"/>
        <v>0</v>
      </c>
      <c r="Q64" s="37">
        <f t="shared" si="0"/>
        <v>1900</v>
      </c>
      <c r="R64" s="37">
        <f t="shared" si="5"/>
        <v>1</v>
      </c>
      <c r="S64" s="37">
        <f t="shared" si="6"/>
        <v>0</v>
      </c>
      <c r="T64" s="34" t="str">
        <f t="shared" si="1"/>
        <v/>
      </c>
      <c r="U64" s="38"/>
      <c r="V64" s="34"/>
      <c r="W64" s="34"/>
      <c r="X64" s="40">
        <f t="shared" si="10"/>
        <v>0</v>
      </c>
      <c r="Y64" s="40">
        <f t="shared" si="2"/>
        <v>0</v>
      </c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56">
        <f t="shared" si="3"/>
        <v>0</v>
      </c>
      <c r="AO64" s="34"/>
      <c r="AP64" s="41">
        <f t="shared" si="7"/>
        <v>0</v>
      </c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7">
        <f t="shared" si="8"/>
        <v>0</v>
      </c>
      <c r="BH64" s="34"/>
      <c r="BI64" s="41">
        <f t="shared" si="9"/>
        <v>0</v>
      </c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</row>
    <row r="65" spans="1:75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 t="e">
        <f>VLOOKUP(L65,'[1]償却率（定額法）'!$B$6:$C$104,2)</f>
        <v>#N/A</v>
      </c>
      <c r="N65" s="35"/>
      <c r="O65" s="35"/>
      <c r="P65" s="36">
        <f t="shared" si="4"/>
        <v>0</v>
      </c>
      <c r="Q65" s="37">
        <f t="shared" si="0"/>
        <v>1900</v>
      </c>
      <c r="R65" s="37">
        <f t="shared" si="5"/>
        <v>1</v>
      </c>
      <c r="S65" s="37">
        <f t="shared" si="6"/>
        <v>0</v>
      </c>
      <c r="T65" s="34" t="str">
        <f t="shared" si="1"/>
        <v/>
      </c>
      <c r="U65" s="38"/>
      <c r="V65" s="34"/>
      <c r="W65" s="34"/>
      <c r="X65" s="40">
        <f t="shared" si="10"/>
        <v>0</v>
      </c>
      <c r="Y65" s="40">
        <f t="shared" si="2"/>
        <v>0</v>
      </c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56">
        <f t="shared" si="3"/>
        <v>0</v>
      </c>
      <c r="AO65" s="34"/>
      <c r="AP65" s="41">
        <f t="shared" si="7"/>
        <v>0</v>
      </c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7">
        <f t="shared" si="8"/>
        <v>0</v>
      </c>
      <c r="BH65" s="34"/>
      <c r="BI65" s="41">
        <f t="shared" si="9"/>
        <v>0</v>
      </c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</row>
    <row r="66" spans="1:75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 t="e">
        <f>VLOOKUP(L66,'[1]償却率（定額法）'!$B$6:$C$104,2)</f>
        <v>#N/A</v>
      </c>
      <c r="N66" s="35"/>
      <c r="O66" s="35"/>
      <c r="P66" s="36">
        <f t="shared" si="4"/>
        <v>0</v>
      </c>
      <c r="Q66" s="37">
        <f t="shared" si="0"/>
        <v>1900</v>
      </c>
      <c r="R66" s="37">
        <f t="shared" si="5"/>
        <v>1</v>
      </c>
      <c r="S66" s="37">
        <f t="shared" si="6"/>
        <v>0</v>
      </c>
      <c r="T66" s="34" t="str">
        <f t="shared" si="1"/>
        <v/>
      </c>
      <c r="U66" s="38"/>
      <c r="V66" s="34"/>
      <c r="W66" s="34"/>
      <c r="X66" s="40">
        <f t="shared" si="10"/>
        <v>0</v>
      </c>
      <c r="Y66" s="40">
        <f t="shared" si="2"/>
        <v>0</v>
      </c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56">
        <f t="shared" si="3"/>
        <v>0</v>
      </c>
      <c r="AO66" s="34"/>
      <c r="AP66" s="41">
        <f t="shared" si="7"/>
        <v>0</v>
      </c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7">
        <f t="shared" si="8"/>
        <v>0</v>
      </c>
      <c r="BH66" s="34"/>
      <c r="BI66" s="41">
        <f t="shared" si="9"/>
        <v>0</v>
      </c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</row>
    <row r="67" spans="1:75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 t="e">
        <f>VLOOKUP(L67,'[1]償却率（定額法）'!$B$6:$C$104,2)</f>
        <v>#N/A</v>
      </c>
      <c r="N67" s="35"/>
      <c r="O67" s="35"/>
      <c r="P67" s="36">
        <f t="shared" si="4"/>
        <v>0</v>
      </c>
      <c r="Q67" s="37">
        <f t="shared" si="0"/>
        <v>1900</v>
      </c>
      <c r="R67" s="37">
        <f t="shared" si="5"/>
        <v>1</v>
      </c>
      <c r="S67" s="37">
        <f t="shared" si="6"/>
        <v>0</v>
      </c>
      <c r="T67" s="34" t="str">
        <f t="shared" si="1"/>
        <v/>
      </c>
      <c r="U67" s="38"/>
      <c r="V67" s="34"/>
      <c r="W67" s="34"/>
      <c r="X67" s="40">
        <f t="shared" si="10"/>
        <v>0</v>
      </c>
      <c r="Y67" s="40">
        <f t="shared" si="2"/>
        <v>0</v>
      </c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56">
        <f t="shared" si="3"/>
        <v>0</v>
      </c>
      <c r="AO67" s="34"/>
      <c r="AP67" s="41">
        <f t="shared" si="7"/>
        <v>0</v>
      </c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7">
        <f t="shared" si="8"/>
        <v>0</v>
      </c>
      <c r="BH67" s="34"/>
      <c r="BI67" s="41">
        <f t="shared" si="9"/>
        <v>0</v>
      </c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</row>
    <row r="68" spans="1:75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 t="e">
        <f>VLOOKUP(L68,'[1]償却率（定額法）'!$B$6:$C$104,2)</f>
        <v>#N/A</v>
      </c>
      <c r="N68" s="35"/>
      <c r="O68" s="35"/>
      <c r="P68" s="36">
        <f t="shared" si="4"/>
        <v>0</v>
      </c>
      <c r="Q68" s="37">
        <f t="shared" si="0"/>
        <v>1900</v>
      </c>
      <c r="R68" s="37">
        <f t="shared" si="5"/>
        <v>1</v>
      </c>
      <c r="S68" s="37">
        <f t="shared" si="6"/>
        <v>0</v>
      </c>
      <c r="T68" s="34" t="str">
        <f t="shared" si="1"/>
        <v/>
      </c>
      <c r="U68" s="38"/>
      <c r="V68" s="34"/>
      <c r="W68" s="34"/>
      <c r="X68" s="40">
        <f t="shared" si="10"/>
        <v>0</v>
      </c>
      <c r="Y68" s="40">
        <f t="shared" si="2"/>
        <v>0</v>
      </c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56">
        <f t="shared" si="3"/>
        <v>0</v>
      </c>
      <c r="AO68" s="34"/>
      <c r="AP68" s="41">
        <f t="shared" si="7"/>
        <v>0</v>
      </c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7">
        <f t="shared" si="8"/>
        <v>0</v>
      </c>
      <c r="BH68" s="34"/>
      <c r="BI68" s="41">
        <f t="shared" si="9"/>
        <v>0</v>
      </c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</row>
    <row r="69" spans="1:75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 t="e">
        <f>VLOOKUP(L69,'[1]償却率（定額法）'!$B$6:$C$104,2)</f>
        <v>#N/A</v>
      </c>
      <c r="N69" s="35"/>
      <c r="O69" s="35"/>
      <c r="P69" s="36">
        <f t="shared" si="4"/>
        <v>0</v>
      </c>
      <c r="Q69" s="37">
        <f t="shared" si="0"/>
        <v>1900</v>
      </c>
      <c r="R69" s="37">
        <f t="shared" si="5"/>
        <v>1</v>
      </c>
      <c r="S69" s="37">
        <f t="shared" si="6"/>
        <v>0</v>
      </c>
      <c r="T69" s="34" t="str">
        <f t="shared" si="1"/>
        <v/>
      </c>
      <c r="U69" s="38"/>
      <c r="V69" s="34"/>
      <c r="W69" s="34"/>
      <c r="X69" s="40">
        <f t="shared" si="10"/>
        <v>0</v>
      </c>
      <c r="Y69" s="40">
        <f t="shared" ref="Y69:Y99" si="11">U69-X69</f>
        <v>0</v>
      </c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56">
        <f t="shared" ref="AN69:AN99" si="12">IF(BG69=0,0,IF(BG69=L69,Y69-1,IF(Y69=1,0,ROUND(U69*M69,0))))</f>
        <v>0</v>
      </c>
      <c r="AO69" s="34"/>
      <c r="AP69" s="41">
        <f t="shared" si="7"/>
        <v>0</v>
      </c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7">
        <f t="shared" si="8"/>
        <v>0</v>
      </c>
      <c r="BH69" s="34"/>
      <c r="BI69" s="41">
        <f t="shared" si="9"/>
        <v>0</v>
      </c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</row>
    <row r="70" spans="1:75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 t="e">
        <f>VLOOKUP(L70,'[1]償却率（定額法）'!$B$6:$C$104,2)</f>
        <v>#N/A</v>
      </c>
      <c r="N70" s="35"/>
      <c r="O70" s="35"/>
      <c r="P70" s="36">
        <f t="shared" ref="P70:P99" si="13">IF(O70="",N70,O70)</f>
        <v>0</v>
      </c>
      <c r="Q70" s="37">
        <f t="shared" ref="Q70:Q99" si="14">YEAR(P70)</f>
        <v>1900</v>
      </c>
      <c r="R70" s="37">
        <f t="shared" ref="R70:R99" si="15">MONTH(P70)</f>
        <v>1</v>
      </c>
      <c r="S70" s="37">
        <f t="shared" ref="S70:S99" si="16">DAY(N70)</f>
        <v>0</v>
      </c>
      <c r="T70" s="34" t="str">
        <f t="shared" si="1"/>
        <v/>
      </c>
      <c r="U70" s="38"/>
      <c r="V70" s="34"/>
      <c r="W70" s="34"/>
      <c r="X70" s="40">
        <f t="shared" si="10"/>
        <v>0</v>
      </c>
      <c r="Y70" s="40">
        <f t="shared" si="11"/>
        <v>0</v>
      </c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56">
        <f t="shared" si="12"/>
        <v>0</v>
      </c>
      <c r="AO70" s="34"/>
      <c r="AP70" s="41">
        <f t="shared" ref="AP70:AP99" si="17">Y70-AN70</f>
        <v>0</v>
      </c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7">
        <f t="shared" ref="BG70:BG99" si="18">IF(T70="",0,$O$1-T70)</f>
        <v>0</v>
      </c>
      <c r="BH70" s="34"/>
      <c r="BI70" s="41">
        <f t="shared" ref="BI70:BI99" si="19">U70-AP70</f>
        <v>0</v>
      </c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</row>
    <row r="71" spans="1:75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 t="e">
        <f>VLOOKUP(L71,'[1]償却率（定額法）'!$B$6:$C$104,2)</f>
        <v>#N/A</v>
      </c>
      <c r="N71" s="35"/>
      <c r="O71" s="35"/>
      <c r="P71" s="36">
        <f t="shared" si="13"/>
        <v>0</v>
      </c>
      <c r="Q71" s="37">
        <f t="shared" si="14"/>
        <v>1900</v>
      </c>
      <c r="R71" s="37">
        <f t="shared" si="15"/>
        <v>1</v>
      </c>
      <c r="S71" s="37">
        <f t="shared" si="16"/>
        <v>0</v>
      </c>
      <c r="T71" s="34" t="str">
        <f t="shared" si="1"/>
        <v/>
      </c>
      <c r="U71" s="38"/>
      <c r="V71" s="34"/>
      <c r="W71" s="34"/>
      <c r="X71" s="40">
        <f t="shared" si="10"/>
        <v>0</v>
      </c>
      <c r="Y71" s="40">
        <f t="shared" si="11"/>
        <v>0</v>
      </c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56">
        <f t="shared" si="12"/>
        <v>0</v>
      </c>
      <c r="AO71" s="34"/>
      <c r="AP71" s="41">
        <f t="shared" si="17"/>
        <v>0</v>
      </c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7">
        <f t="shared" si="18"/>
        <v>0</v>
      </c>
      <c r="BH71" s="34"/>
      <c r="BI71" s="41">
        <f t="shared" si="19"/>
        <v>0</v>
      </c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</row>
    <row r="72" spans="1:75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 t="e">
        <f>VLOOKUP(L72,'[1]償却率（定額法）'!$B$6:$C$104,2)</f>
        <v>#N/A</v>
      </c>
      <c r="N72" s="35"/>
      <c r="O72" s="35"/>
      <c r="P72" s="36">
        <f t="shared" si="13"/>
        <v>0</v>
      </c>
      <c r="Q72" s="37">
        <f t="shared" si="14"/>
        <v>1900</v>
      </c>
      <c r="R72" s="37">
        <f t="shared" si="15"/>
        <v>1</v>
      </c>
      <c r="S72" s="37">
        <f t="shared" si="16"/>
        <v>0</v>
      </c>
      <c r="T72" s="34" t="str">
        <f t="shared" si="1"/>
        <v/>
      </c>
      <c r="U72" s="38"/>
      <c r="V72" s="34"/>
      <c r="W72" s="34"/>
      <c r="X72" s="40">
        <f t="shared" si="10"/>
        <v>0</v>
      </c>
      <c r="Y72" s="40">
        <f t="shared" si="11"/>
        <v>0</v>
      </c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56">
        <f t="shared" si="12"/>
        <v>0</v>
      </c>
      <c r="AO72" s="34"/>
      <c r="AP72" s="41">
        <f t="shared" si="17"/>
        <v>0</v>
      </c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7">
        <f t="shared" si="18"/>
        <v>0</v>
      </c>
      <c r="BH72" s="34"/>
      <c r="BI72" s="41">
        <f t="shared" si="19"/>
        <v>0</v>
      </c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</row>
    <row r="73" spans="1:75" x14ac:dyDescent="0.1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 t="e">
        <f>VLOOKUP(L73,'[1]償却率（定額法）'!$B$6:$C$104,2)</f>
        <v>#N/A</v>
      </c>
      <c r="N73" s="35"/>
      <c r="O73" s="35"/>
      <c r="P73" s="36">
        <f t="shared" si="13"/>
        <v>0</v>
      </c>
      <c r="Q73" s="37">
        <f t="shared" si="14"/>
        <v>1900</v>
      </c>
      <c r="R73" s="37">
        <f t="shared" si="15"/>
        <v>1</v>
      </c>
      <c r="S73" s="37">
        <f t="shared" si="16"/>
        <v>0</v>
      </c>
      <c r="T73" s="34" t="str">
        <f t="shared" si="1"/>
        <v/>
      </c>
      <c r="U73" s="38"/>
      <c r="V73" s="34"/>
      <c r="W73" s="34"/>
      <c r="X73" s="40">
        <f t="shared" si="10"/>
        <v>0</v>
      </c>
      <c r="Y73" s="40">
        <f t="shared" si="11"/>
        <v>0</v>
      </c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56">
        <f t="shared" si="12"/>
        <v>0</v>
      </c>
      <c r="AO73" s="34"/>
      <c r="AP73" s="41">
        <f t="shared" si="17"/>
        <v>0</v>
      </c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7">
        <f t="shared" si="18"/>
        <v>0</v>
      </c>
      <c r="BH73" s="34"/>
      <c r="BI73" s="41">
        <f t="shared" si="19"/>
        <v>0</v>
      </c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</row>
    <row r="74" spans="1:75" x14ac:dyDescent="0.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 t="e">
        <f>VLOOKUP(L74,'[1]償却率（定額法）'!$B$6:$C$104,2)</f>
        <v>#N/A</v>
      </c>
      <c r="N74" s="35"/>
      <c r="O74" s="35"/>
      <c r="P74" s="36">
        <f t="shared" si="13"/>
        <v>0</v>
      </c>
      <c r="Q74" s="37">
        <f t="shared" si="14"/>
        <v>1900</v>
      </c>
      <c r="R74" s="37">
        <f t="shared" si="15"/>
        <v>1</v>
      </c>
      <c r="S74" s="37">
        <f t="shared" si="16"/>
        <v>0</v>
      </c>
      <c r="T74" s="34" t="str">
        <f t="shared" si="1"/>
        <v/>
      </c>
      <c r="U74" s="38"/>
      <c r="V74" s="34"/>
      <c r="W74" s="34"/>
      <c r="X74" s="40">
        <f t="shared" si="10"/>
        <v>0</v>
      </c>
      <c r="Y74" s="40">
        <f t="shared" si="11"/>
        <v>0</v>
      </c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56">
        <f t="shared" si="12"/>
        <v>0</v>
      </c>
      <c r="AO74" s="34"/>
      <c r="AP74" s="41">
        <f t="shared" si="17"/>
        <v>0</v>
      </c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7">
        <f t="shared" si="18"/>
        <v>0</v>
      </c>
      <c r="BH74" s="34"/>
      <c r="BI74" s="41">
        <f t="shared" si="19"/>
        <v>0</v>
      </c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</row>
    <row r="75" spans="1:75" x14ac:dyDescent="0.1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 t="e">
        <f>VLOOKUP(L75,'[1]償却率（定額法）'!$B$6:$C$104,2)</f>
        <v>#N/A</v>
      </c>
      <c r="N75" s="35"/>
      <c r="O75" s="35"/>
      <c r="P75" s="36">
        <f t="shared" si="13"/>
        <v>0</v>
      </c>
      <c r="Q75" s="37">
        <f t="shared" si="14"/>
        <v>1900</v>
      </c>
      <c r="R75" s="37">
        <f t="shared" si="15"/>
        <v>1</v>
      </c>
      <c r="S75" s="37">
        <f t="shared" si="16"/>
        <v>0</v>
      </c>
      <c r="T75" s="34" t="str">
        <f t="shared" si="1"/>
        <v/>
      </c>
      <c r="U75" s="38"/>
      <c r="V75" s="34"/>
      <c r="W75" s="34"/>
      <c r="X75" s="40">
        <f t="shared" si="10"/>
        <v>0</v>
      </c>
      <c r="Y75" s="40">
        <f t="shared" si="11"/>
        <v>0</v>
      </c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56">
        <f t="shared" si="12"/>
        <v>0</v>
      </c>
      <c r="AO75" s="34"/>
      <c r="AP75" s="41">
        <f t="shared" si="17"/>
        <v>0</v>
      </c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7">
        <f t="shared" si="18"/>
        <v>0</v>
      </c>
      <c r="BH75" s="34"/>
      <c r="BI75" s="41">
        <f t="shared" si="19"/>
        <v>0</v>
      </c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</row>
    <row r="76" spans="1:75" x14ac:dyDescent="0.1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 t="e">
        <f>VLOOKUP(L76,'[1]償却率（定額法）'!$B$6:$C$104,2)</f>
        <v>#N/A</v>
      </c>
      <c r="N76" s="35"/>
      <c r="O76" s="35"/>
      <c r="P76" s="36">
        <f t="shared" si="13"/>
        <v>0</v>
      </c>
      <c r="Q76" s="37">
        <f t="shared" si="14"/>
        <v>1900</v>
      </c>
      <c r="R76" s="37">
        <f t="shared" si="15"/>
        <v>1</v>
      </c>
      <c r="S76" s="37">
        <f t="shared" si="16"/>
        <v>0</v>
      </c>
      <c r="T76" s="34" t="str">
        <f t="shared" si="1"/>
        <v/>
      </c>
      <c r="U76" s="38"/>
      <c r="V76" s="34"/>
      <c r="W76" s="34"/>
      <c r="X76" s="40">
        <f t="shared" si="10"/>
        <v>0</v>
      </c>
      <c r="Y76" s="40">
        <f t="shared" si="11"/>
        <v>0</v>
      </c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56">
        <f t="shared" si="12"/>
        <v>0</v>
      </c>
      <c r="AO76" s="34"/>
      <c r="AP76" s="41">
        <f t="shared" si="17"/>
        <v>0</v>
      </c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7">
        <f t="shared" si="18"/>
        <v>0</v>
      </c>
      <c r="BH76" s="34"/>
      <c r="BI76" s="41">
        <f t="shared" si="19"/>
        <v>0</v>
      </c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</row>
    <row r="77" spans="1:75" x14ac:dyDescent="0.1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 t="e">
        <f>VLOOKUP(L77,'[1]償却率（定額法）'!$B$6:$C$104,2)</f>
        <v>#N/A</v>
      </c>
      <c r="N77" s="35"/>
      <c r="O77" s="35"/>
      <c r="P77" s="36">
        <f t="shared" si="13"/>
        <v>0</v>
      </c>
      <c r="Q77" s="37">
        <f t="shared" si="14"/>
        <v>1900</v>
      </c>
      <c r="R77" s="37">
        <f t="shared" si="15"/>
        <v>1</v>
      </c>
      <c r="S77" s="37">
        <f t="shared" si="16"/>
        <v>0</v>
      </c>
      <c r="T77" s="34" t="str">
        <f t="shared" si="1"/>
        <v/>
      </c>
      <c r="U77" s="38"/>
      <c r="V77" s="34"/>
      <c r="W77" s="34"/>
      <c r="X77" s="40">
        <f t="shared" ref="X77:X107" si="20">IF(BG77=0,0,IF(BG77&gt;L77,U77-1,ROUND((U77*M77)*(BG77-1),0)))</f>
        <v>0</v>
      </c>
      <c r="Y77" s="40">
        <f t="shared" si="11"/>
        <v>0</v>
      </c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56">
        <f t="shared" si="12"/>
        <v>0</v>
      </c>
      <c r="AO77" s="34"/>
      <c r="AP77" s="41">
        <f t="shared" si="17"/>
        <v>0</v>
      </c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7">
        <f t="shared" si="18"/>
        <v>0</v>
      </c>
      <c r="BH77" s="34"/>
      <c r="BI77" s="41">
        <f t="shared" si="19"/>
        <v>0</v>
      </c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</row>
    <row r="78" spans="1:75" x14ac:dyDescent="0.1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 t="e">
        <f>VLOOKUP(L78,'[1]償却率（定額法）'!$B$6:$C$104,2)</f>
        <v>#N/A</v>
      </c>
      <c r="N78" s="35"/>
      <c r="O78" s="35"/>
      <c r="P78" s="36">
        <f t="shared" si="13"/>
        <v>0</v>
      </c>
      <c r="Q78" s="37">
        <f t="shared" si="14"/>
        <v>1900</v>
      </c>
      <c r="R78" s="37">
        <f t="shared" si="15"/>
        <v>1</v>
      </c>
      <c r="S78" s="37">
        <f t="shared" si="16"/>
        <v>0</v>
      </c>
      <c r="T78" s="34" t="str">
        <f t="shared" si="1"/>
        <v/>
      </c>
      <c r="U78" s="38"/>
      <c r="V78" s="34"/>
      <c r="W78" s="34"/>
      <c r="X78" s="40">
        <f t="shared" si="20"/>
        <v>0</v>
      </c>
      <c r="Y78" s="40">
        <f t="shared" si="11"/>
        <v>0</v>
      </c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56">
        <f t="shared" si="12"/>
        <v>0</v>
      </c>
      <c r="AO78" s="34"/>
      <c r="AP78" s="41">
        <f t="shared" si="17"/>
        <v>0</v>
      </c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7">
        <f t="shared" si="18"/>
        <v>0</v>
      </c>
      <c r="BH78" s="34"/>
      <c r="BI78" s="41">
        <f t="shared" si="19"/>
        <v>0</v>
      </c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</row>
    <row r="79" spans="1:75" x14ac:dyDescent="0.1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 t="e">
        <f>VLOOKUP(L79,'[1]償却率（定額法）'!$B$6:$C$104,2)</f>
        <v>#N/A</v>
      </c>
      <c r="N79" s="35"/>
      <c r="O79" s="35"/>
      <c r="P79" s="36">
        <f t="shared" si="13"/>
        <v>0</v>
      </c>
      <c r="Q79" s="37">
        <f t="shared" si="14"/>
        <v>1900</v>
      </c>
      <c r="R79" s="37">
        <f t="shared" si="15"/>
        <v>1</v>
      </c>
      <c r="S79" s="37">
        <f t="shared" si="16"/>
        <v>0</v>
      </c>
      <c r="T79" s="34" t="str">
        <f t="shared" si="1"/>
        <v/>
      </c>
      <c r="U79" s="38"/>
      <c r="V79" s="34"/>
      <c r="W79" s="34"/>
      <c r="X79" s="40">
        <f t="shared" si="20"/>
        <v>0</v>
      </c>
      <c r="Y79" s="40">
        <f t="shared" si="11"/>
        <v>0</v>
      </c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56">
        <f t="shared" si="12"/>
        <v>0</v>
      </c>
      <c r="AO79" s="34"/>
      <c r="AP79" s="41">
        <f t="shared" si="17"/>
        <v>0</v>
      </c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7">
        <f t="shared" si="18"/>
        <v>0</v>
      </c>
      <c r="BH79" s="34"/>
      <c r="BI79" s="41">
        <f t="shared" si="19"/>
        <v>0</v>
      </c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</row>
    <row r="80" spans="1:75" x14ac:dyDescent="0.1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 t="e">
        <f>VLOOKUP(L80,'[1]償却率（定額法）'!$B$6:$C$104,2)</f>
        <v>#N/A</v>
      </c>
      <c r="N80" s="35"/>
      <c r="O80" s="35"/>
      <c r="P80" s="36">
        <f t="shared" si="13"/>
        <v>0</v>
      </c>
      <c r="Q80" s="37">
        <f t="shared" si="14"/>
        <v>1900</v>
      </c>
      <c r="R80" s="37">
        <f t="shared" si="15"/>
        <v>1</v>
      </c>
      <c r="S80" s="37">
        <f t="shared" si="16"/>
        <v>0</v>
      </c>
      <c r="T80" s="34" t="str">
        <f t="shared" si="1"/>
        <v/>
      </c>
      <c r="U80" s="38"/>
      <c r="V80" s="34"/>
      <c r="W80" s="34"/>
      <c r="X80" s="40">
        <f t="shared" si="20"/>
        <v>0</v>
      </c>
      <c r="Y80" s="40">
        <f t="shared" si="11"/>
        <v>0</v>
      </c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56">
        <f t="shared" si="12"/>
        <v>0</v>
      </c>
      <c r="AO80" s="34"/>
      <c r="AP80" s="41">
        <f t="shared" si="17"/>
        <v>0</v>
      </c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7">
        <f t="shared" si="18"/>
        <v>0</v>
      </c>
      <c r="BH80" s="34"/>
      <c r="BI80" s="41">
        <f t="shared" si="19"/>
        <v>0</v>
      </c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</row>
    <row r="81" spans="1:75" x14ac:dyDescent="0.1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 t="e">
        <f>VLOOKUP(L81,'[1]償却率（定額法）'!$B$6:$C$104,2)</f>
        <v>#N/A</v>
      </c>
      <c r="N81" s="35"/>
      <c r="O81" s="35"/>
      <c r="P81" s="36">
        <f t="shared" si="13"/>
        <v>0</v>
      </c>
      <c r="Q81" s="37">
        <f t="shared" si="14"/>
        <v>1900</v>
      </c>
      <c r="R81" s="37">
        <f t="shared" si="15"/>
        <v>1</v>
      </c>
      <c r="S81" s="37">
        <f t="shared" si="16"/>
        <v>0</v>
      </c>
      <c r="T81" s="34" t="str">
        <f t="shared" si="1"/>
        <v/>
      </c>
      <c r="U81" s="38"/>
      <c r="V81" s="34"/>
      <c r="W81" s="34"/>
      <c r="X81" s="40">
        <f t="shared" si="20"/>
        <v>0</v>
      </c>
      <c r="Y81" s="40">
        <f t="shared" si="11"/>
        <v>0</v>
      </c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56">
        <f t="shared" si="12"/>
        <v>0</v>
      </c>
      <c r="AO81" s="34"/>
      <c r="AP81" s="41">
        <f t="shared" si="17"/>
        <v>0</v>
      </c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7">
        <f t="shared" si="18"/>
        <v>0</v>
      </c>
      <c r="BH81" s="34"/>
      <c r="BI81" s="41">
        <f t="shared" si="19"/>
        <v>0</v>
      </c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</row>
    <row r="82" spans="1:75" x14ac:dyDescent="0.1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 t="e">
        <f>VLOOKUP(L82,'[1]償却率（定額法）'!$B$6:$C$104,2)</f>
        <v>#N/A</v>
      </c>
      <c r="N82" s="35"/>
      <c r="O82" s="35"/>
      <c r="P82" s="36">
        <f t="shared" si="13"/>
        <v>0</v>
      </c>
      <c r="Q82" s="37">
        <f t="shared" si="14"/>
        <v>1900</v>
      </c>
      <c r="R82" s="37">
        <f t="shared" si="15"/>
        <v>1</v>
      </c>
      <c r="S82" s="37">
        <f t="shared" si="16"/>
        <v>0</v>
      </c>
      <c r="T82" s="34" t="str">
        <f t="shared" si="1"/>
        <v/>
      </c>
      <c r="U82" s="38"/>
      <c r="V82" s="34"/>
      <c r="W82" s="34"/>
      <c r="X82" s="40">
        <f t="shared" si="20"/>
        <v>0</v>
      </c>
      <c r="Y82" s="40">
        <f t="shared" si="11"/>
        <v>0</v>
      </c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56">
        <f t="shared" si="12"/>
        <v>0</v>
      </c>
      <c r="AO82" s="34"/>
      <c r="AP82" s="41">
        <f t="shared" si="17"/>
        <v>0</v>
      </c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7">
        <f t="shared" si="18"/>
        <v>0</v>
      </c>
      <c r="BH82" s="34"/>
      <c r="BI82" s="41">
        <f t="shared" si="19"/>
        <v>0</v>
      </c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</row>
    <row r="83" spans="1:75" x14ac:dyDescent="0.1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 t="e">
        <f>VLOOKUP(L83,'[1]償却率（定額法）'!$B$6:$C$104,2)</f>
        <v>#N/A</v>
      </c>
      <c r="N83" s="35"/>
      <c r="O83" s="35"/>
      <c r="P83" s="36">
        <f t="shared" si="13"/>
        <v>0</v>
      </c>
      <c r="Q83" s="37">
        <f t="shared" si="14"/>
        <v>1900</v>
      </c>
      <c r="R83" s="37">
        <f t="shared" si="15"/>
        <v>1</v>
      </c>
      <c r="S83" s="37">
        <f t="shared" si="16"/>
        <v>0</v>
      </c>
      <c r="T83" s="34" t="str">
        <f t="shared" si="1"/>
        <v/>
      </c>
      <c r="U83" s="38"/>
      <c r="V83" s="34"/>
      <c r="W83" s="34"/>
      <c r="X83" s="40">
        <f t="shared" si="20"/>
        <v>0</v>
      </c>
      <c r="Y83" s="40">
        <f t="shared" si="11"/>
        <v>0</v>
      </c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56">
        <f t="shared" si="12"/>
        <v>0</v>
      </c>
      <c r="AO83" s="34"/>
      <c r="AP83" s="41">
        <f t="shared" si="17"/>
        <v>0</v>
      </c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7">
        <f t="shared" si="18"/>
        <v>0</v>
      </c>
      <c r="BH83" s="34"/>
      <c r="BI83" s="41">
        <f t="shared" si="19"/>
        <v>0</v>
      </c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</row>
    <row r="84" spans="1:75" x14ac:dyDescent="0.1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 t="e">
        <f>VLOOKUP(L84,'[1]償却率（定額法）'!$B$6:$C$104,2)</f>
        <v>#N/A</v>
      </c>
      <c r="N84" s="35"/>
      <c r="O84" s="35"/>
      <c r="P84" s="36">
        <f t="shared" si="13"/>
        <v>0</v>
      </c>
      <c r="Q84" s="37">
        <f t="shared" si="14"/>
        <v>1900</v>
      </c>
      <c r="R84" s="37">
        <f t="shared" si="15"/>
        <v>1</v>
      </c>
      <c r="S84" s="37">
        <f t="shared" si="16"/>
        <v>0</v>
      </c>
      <c r="T84" s="34" t="str">
        <f t="shared" si="1"/>
        <v/>
      </c>
      <c r="U84" s="38"/>
      <c r="V84" s="34"/>
      <c r="W84" s="34"/>
      <c r="X84" s="40">
        <f t="shared" si="20"/>
        <v>0</v>
      </c>
      <c r="Y84" s="40">
        <f t="shared" si="11"/>
        <v>0</v>
      </c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56">
        <f t="shared" si="12"/>
        <v>0</v>
      </c>
      <c r="AO84" s="34"/>
      <c r="AP84" s="41">
        <f t="shared" si="17"/>
        <v>0</v>
      </c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7">
        <f t="shared" si="18"/>
        <v>0</v>
      </c>
      <c r="BH84" s="34"/>
      <c r="BI84" s="41">
        <f t="shared" si="19"/>
        <v>0</v>
      </c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</row>
    <row r="85" spans="1:75" x14ac:dyDescent="0.1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 t="e">
        <f>VLOOKUP(L85,'[1]償却率（定額法）'!$B$6:$C$104,2)</f>
        <v>#N/A</v>
      </c>
      <c r="N85" s="35"/>
      <c r="O85" s="35"/>
      <c r="P85" s="36">
        <f t="shared" si="13"/>
        <v>0</v>
      </c>
      <c r="Q85" s="37">
        <f t="shared" si="14"/>
        <v>1900</v>
      </c>
      <c r="R85" s="37">
        <f t="shared" si="15"/>
        <v>1</v>
      </c>
      <c r="S85" s="37">
        <f t="shared" si="16"/>
        <v>0</v>
      </c>
      <c r="T85" s="34" t="str">
        <f t="shared" si="1"/>
        <v/>
      </c>
      <c r="U85" s="38"/>
      <c r="V85" s="34"/>
      <c r="W85" s="34"/>
      <c r="X85" s="40">
        <f t="shared" si="20"/>
        <v>0</v>
      </c>
      <c r="Y85" s="40">
        <f t="shared" si="11"/>
        <v>0</v>
      </c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56">
        <f t="shared" si="12"/>
        <v>0</v>
      </c>
      <c r="AO85" s="34"/>
      <c r="AP85" s="41">
        <f t="shared" si="17"/>
        <v>0</v>
      </c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7">
        <f t="shared" si="18"/>
        <v>0</v>
      </c>
      <c r="BH85" s="34"/>
      <c r="BI85" s="41">
        <f t="shared" si="19"/>
        <v>0</v>
      </c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</row>
    <row r="86" spans="1:75" x14ac:dyDescent="0.1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 t="e">
        <f>VLOOKUP(L86,'[1]償却率（定額法）'!$B$6:$C$104,2)</f>
        <v>#N/A</v>
      </c>
      <c r="N86" s="35"/>
      <c r="O86" s="35"/>
      <c r="P86" s="36">
        <f t="shared" si="13"/>
        <v>0</v>
      </c>
      <c r="Q86" s="37">
        <f t="shared" si="14"/>
        <v>1900</v>
      </c>
      <c r="R86" s="37">
        <f t="shared" si="15"/>
        <v>1</v>
      </c>
      <c r="S86" s="37">
        <f t="shared" si="16"/>
        <v>0</v>
      </c>
      <c r="T86" s="34" t="str">
        <f t="shared" si="1"/>
        <v/>
      </c>
      <c r="U86" s="38"/>
      <c r="V86" s="34"/>
      <c r="W86" s="34"/>
      <c r="X86" s="40">
        <f t="shared" si="20"/>
        <v>0</v>
      </c>
      <c r="Y86" s="40">
        <f t="shared" si="11"/>
        <v>0</v>
      </c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56">
        <f t="shared" si="12"/>
        <v>0</v>
      </c>
      <c r="AO86" s="34"/>
      <c r="AP86" s="41">
        <f t="shared" si="17"/>
        <v>0</v>
      </c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7">
        <f t="shared" si="18"/>
        <v>0</v>
      </c>
      <c r="BH86" s="34"/>
      <c r="BI86" s="41">
        <f t="shared" si="19"/>
        <v>0</v>
      </c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</row>
    <row r="87" spans="1:75" x14ac:dyDescent="0.1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 t="e">
        <f>VLOOKUP(L87,'[1]償却率（定額法）'!$B$6:$C$104,2)</f>
        <v>#N/A</v>
      </c>
      <c r="N87" s="35"/>
      <c r="O87" s="35"/>
      <c r="P87" s="36">
        <f t="shared" si="13"/>
        <v>0</v>
      </c>
      <c r="Q87" s="37">
        <f t="shared" si="14"/>
        <v>1900</v>
      </c>
      <c r="R87" s="37">
        <f t="shared" si="15"/>
        <v>1</v>
      </c>
      <c r="S87" s="37">
        <f t="shared" si="16"/>
        <v>0</v>
      </c>
      <c r="T87" s="34" t="str">
        <f t="shared" si="1"/>
        <v/>
      </c>
      <c r="U87" s="38"/>
      <c r="V87" s="34"/>
      <c r="W87" s="34"/>
      <c r="X87" s="40">
        <f t="shared" si="20"/>
        <v>0</v>
      </c>
      <c r="Y87" s="40">
        <f t="shared" si="11"/>
        <v>0</v>
      </c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56">
        <f t="shared" si="12"/>
        <v>0</v>
      </c>
      <c r="AO87" s="34"/>
      <c r="AP87" s="41">
        <f t="shared" si="17"/>
        <v>0</v>
      </c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7">
        <f t="shared" si="18"/>
        <v>0</v>
      </c>
      <c r="BH87" s="34"/>
      <c r="BI87" s="41">
        <f t="shared" si="19"/>
        <v>0</v>
      </c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</row>
    <row r="88" spans="1:75" x14ac:dyDescent="0.1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 t="e">
        <f>VLOOKUP(L88,'[1]償却率（定額法）'!$B$6:$C$104,2)</f>
        <v>#N/A</v>
      </c>
      <c r="N88" s="35"/>
      <c r="O88" s="35"/>
      <c r="P88" s="36">
        <f t="shared" si="13"/>
        <v>0</v>
      </c>
      <c r="Q88" s="37">
        <f t="shared" si="14"/>
        <v>1900</v>
      </c>
      <c r="R88" s="37">
        <f t="shared" si="15"/>
        <v>1</v>
      </c>
      <c r="S88" s="37">
        <f t="shared" si="16"/>
        <v>0</v>
      </c>
      <c r="T88" s="34" t="str">
        <f t="shared" si="1"/>
        <v/>
      </c>
      <c r="U88" s="38"/>
      <c r="V88" s="34"/>
      <c r="W88" s="34"/>
      <c r="X88" s="40">
        <f t="shared" si="20"/>
        <v>0</v>
      </c>
      <c r="Y88" s="40">
        <f t="shared" si="11"/>
        <v>0</v>
      </c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56">
        <f t="shared" si="12"/>
        <v>0</v>
      </c>
      <c r="AO88" s="34"/>
      <c r="AP88" s="41">
        <f t="shared" si="17"/>
        <v>0</v>
      </c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7">
        <f t="shared" si="18"/>
        <v>0</v>
      </c>
      <c r="BH88" s="34"/>
      <c r="BI88" s="41">
        <f t="shared" si="19"/>
        <v>0</v>
      </c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</row>
    <row r="89" spans="1:75" x14ac:dyDescent="0.1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 t="e">
        <f>VLOOKUP(L89,'[1]償却率（定額法）'!$B$6:$C$104,2)</f>
        <v>#N/A</v>
      </c>
      <c r="N89" s="35"/>
      <c r="O89" s="35"/>
      <c r="P89" s="36">
        <f t="shared" si="13"/>
        <v>0</v>
      </c>
      <c r="Q89" s="37">
        <f t="shared" si="14"/>
        <v>1900</v>
      </c>
      <c r="R89" s="37">
        <f t="shared" si="15"/>
        <v>1</v>
      </c>
      <c r="S89" s="37">
        <f t="shared" si="16"/>
        <v>0</v>
      </c>
      <c r="T89" s="34" t="str">
        <f t="shared" si="1"/>
        <v/>
      </c>
      <c r="U89" s="38"/>
      <c r="V89" s="34"/>
      <c r="W89" s="34"/>
      <c r="X89" s="40">
        <f t="shared" si="20"/>
        <v>0</v>
      </c>
      <c r="Y89" s="40">
        <f t="shared" si="11"/>
        <v>0</v>
      </c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56">
        <f t="shared" si="12"/>
        <v>0</v>
      </c>
      <c r="AO89" s="34"/>
      <c r="AP89" s="41">
        <f t="shared" si="17"/>
        <v>0</v>
      </c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7">
        <f t="shared" si="18"/>
        <v>0</v>
      </c>
      <c r="BH89" s="34"/>
      <c r="BI89" s="41">
        <f t="shared" si="19"/>
        <v>0</v>
      </c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</row>
    <row r="90" spans="1:75" x14ac:dyDescent="0.1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 t="e">
        <f>VLOOKUP(L90,'[1]償却率（定額法）'!$B$6:$C$104,2)</f>
        <v>#N/A</v>
      </c>
      <c r="N90" s="35"/>
      <c r="O90" s="35"/>
      <c r="P90" s="36">
        <f t="shared" si="13"/>
        <v>0</v>
      </c>
      <c r="Q90" s="37">
        <f t="shared" si="14"/>
        <v>1900</v>
      </c>
      <c r="R90" s="37">
        <f t="shared" si="15"/>
        <v>1</v>
      </c>
      <c r="S90" s="37">
        <f t="shared" si="16"/>
        <v>0</v>
      </c>
      <c r="T90" s="34" t="str">
        <f t="shared" si="1"/>
        <v/>
      </c>
      <c r="U90" s="38"/>
      <c r="V90" s="34"/>
      <c r="W90" s="34"/>
      <c r="X90" s="40">
        <f t="shared" si="20"/>
        <v>0</v>
      </c>
      <c r="Y90" s="40">
        <f t="shared" si="11"/>
        <v>0</v>
      </c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56">
        <f t="shared" si="12"/>
        <v>0</v>
      </c>
      <c r="AO90" s="34"/>
      <c r="AP90" s="41">
        <f t="shared" si="17"/>
        <v>0</v>
      </c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7">
        <f t="shared" si="18"/>
        <v>0</v>
      </c>
      <c r="BH90" s="34"/>
      <c r="BI90" s="41">
        <f t="shared" si="19"/>
        <v>0</v>
      </c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</row>
    <row r="91" spans="1:75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 t="e">
        <f>VLOOKUP(L91,'[1]償却率（定額法）'!$B$6:$C$104,2)</f>
        <v>#N/A</v>
      </c>
      <c r="N91" s="35"/>
      <c r="O91" s="35"/>
      <c r="P91" s="36">
        <f t="shared" si="13"/>
        <v>0</v>
      </c>
      <c r="Q91" s="37">
        <f t="shared" si="14"/>
        <v>1900</v>
      </c>
      <c r="R91" s="37">
        <f t="shared" si="15"/>
        <v>1</v>
      </c>
      <c r="S91" s="37">
        <f t="shared" si="16"/>
        <v>0</v>
      </c>
      <c r="T91" s="34" t="str">
        <f t="shared" si="1"/>
        <v/>
      </c>
      <c r="U91" s="38"/>
      <c r="V91" s="34"/>
      <c r="W91" s="34"/>
      <c r="X91" s="40">
        <f t="shared" si="20"/>
        <v>0</v>
      </c>
      <c r="Y91" s="40">
        <f t="shared" si="11"/>
        <v>0</v>
      </c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56">
        <f t="shared" si="12"/>
        <v>0</v>
      </c>
      <c r="AO91" s="34"/>
      <c r="AP91" s="41">
        <f t="shared" si="17"/>
        <v>0</v>
      </c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7">
        <f t="shared" si="18"/>
        <v>0</v>
      </c>
      <c r="BH91" s="34"/>
      <c r="BI91" s="41">
        <f t="shared" si="19"/>
        <v>0</v>
      </c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</row>
    <row r="92" spans="1:75" x14ac:dyDescent="0.1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 t="e">
        <f>VLOOKUP(L92,'[1]償却率（定額法）'!$B$6:$C$104,2)</f>
        <v>#N/A</v>
      </c>
      <c r="N92" s="35"/>
      <c r="O92" s="35"/>
      <c r="P92" s="36">
        <f t="shared" si="13"/>
        <v>0</v>
      </c>
      <c r="Q92" s="37">
        <f t="shared" si="14"/>
        <v>1900</v>
      </c>
      <c r="R92" s="37">
        <f t="shared" si="15"/>
        <v>1</v>
      </c>
      <c r="S92" s="37">
        <f t="shared" si="16"/>
        <v>0</v>
      </c>
      <c r="T92" s="34" t="str">
        <f t="shared" si="1"/>
        <v/>
      </c>
      <c r="U92" s="38"/>
      <c r="V92" s="34"/>
      <c r="W92" s="34"/>
      <c r="X92" s="40">
        <f t="shared" si="20"/>
        <v>0</v>
      </c>
      <c r="Y92" s="40">
        <f t="shared" si="11"/>
        <v>0</v>
      </c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56">
        <f t="shared" si="12"/>
        <v>0</v>
      </c>
      <c r="AO92" s="34"/>
      <c r="AP92" s="41">
        <f t="shared" si="17"/>
        <v>0</v>
      </c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7">
        <f t="shared" si="18"/>
        <v>0</v>
      </c>
      <c r="BH92" s="34"/>
      <c r="BI92" s="41">
        <f t="shared" si="19"/>
        <v>0</v>
      </c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</row>
    <row r="93" spans="1:75" x14ac:dyDescent="0.1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 t="e">
        <f>VLOOKUP(L93,'[1]償却率（定額法）'!$B$6:$C$104,2)</f>
        <v>#N/A</v>
      </c>
      <c r="N93" s="35"/>
      <c r="O93" s="35"/>
      <c r="P93" s="36">
        <f t="shared" si="13"/>
        <v>0</v>
      </c>
      <c r="Q93" s="37">
        <f t="shared" si="14"/>
        <v>1900</v>
      </c>
      <c r="R93" s="37">
        <f t="shared" si="15"/>
        <v>1</v>
      </c>
      <c r="S93" s="37">
        <f t="shared" si="16"/>
        <v>0</v>
      </c>
      <c r="T93" s="34" t="str">
        <f t="shared" si="1"/>
        <v/>
      </c>
      <c r="U93" s="38"/>
      <c r="V93" s="34"/>
      <c r="W93" s="34"/>
      <c r="X93" s="40">
        <f t="shared" si="20"/>
        <v>0</v>
      </c>
      <c r="Y93" s="40">
        <f t="shared" si="11"/>
        <v>0</v>
      </c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56">
        <f t="shared" si="12"/>
        <v>0</v>
      </c>
      <c r="AO93" s="34"/>
      <c r="AP93" s="41">
        <f t="shared" si="17"/>
        <v>0</v>
      </c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7">
        <f t="shared" si="18"/>
        <v>0</v>
      </c>
      <c r="BH93" s="34"/>
      <c r="BI93" s="41">
        <f t="shared" si="19"/>
        <v>0</v>
      </c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</row>
    <row r="94" spans="1:75" x14ac:dyDescent="0.1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 t="e">
        <f>VLOOKUP(L94,'[1]償却率（定額法）'!$B$6:$C$104,2)</f>
        <v>#N/A</v>
      </c>
      <c r="N94" s="35"/>
      <c r="O94" s="35"/>
      <c r="P94" s="36">
        <f t="shared" si="13"/>
        <v>0</v>
      </c>
      <c r="Q94" s="37">
        <f t="shared" si="14"/>
        <v>1900</v>
      </c>
      <c r="R94" s="37">
        <f t="shared" si="15"/>
        <v>1</v>
      </c>
      <c r="S94" s="37">
        <f t="shared" si="16"/>
        <v>0</v>
      </c>
      <c r="T94" s="34" t="str">
        <f t="shared" si="1"/>
        <v/>
      </c>
      <c r="U94" s="38"/>
      <c r="V94" s="34"/>
      <c r="W94" s="34"/>
      <c r="X94" s="40">
        <f t="shared" si="20"/>
        <v>0</v>
      </c>
      <c r="Y94" s="40">
        <f t="shared" si="11"/>
        <v>0</v>
      </c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56">
        <f t="shared" si="12"/>
        <v>0</v>
      </c>
      <c r="AO94" s="34"/>
      <c r="AP94" s="41">
        <f t="shared" si="17"/>
        <v>0</v>
      </c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7">
        <f t="shared" si="18"/>
        <v>0</v>
      </c>
      <c r="BH94" s="34"/>
      <c r="BI94" s="41">
        <f t="shared" si="19"/>
        <v>0</v>
      </c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</row>
    <row r="95" spans="1:75" x14ac:dyDescent="0.1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 t="e">
        <f>VLOOKUP(L95,'[1]償却率（定額法）'!$B$6:$C$104,2)</f>
        <v>#N/A</v>
      </c>
      <c r="N95" s="35"/>
      <c r="O95" s="35"/>
      <c r="P95" s="36">
        <f t="shared" si="13"/>
        <v>0</v>
      </c>
      <c r="Q95" s="37">
        <f t="shared" si="14"/>
        <v>1900</v>
      </c>
      <c r="R95" s="37">
        <f t="shared" si="15"/>
        <v>1</v>
      </c>
      <c r="S95" s="37">
        <f t="shared" si="16"/>
        <v>0</v>
      </c>
      <c r="T95" s="34" t="str">
        <f t="shared" si="1"/>
        <v/>
      </c>
      <c r="U95" s="38"/>
      <c r="V95" s="34"/>
      <c r="W95" s="34"/>
      <c r="X95" s="40">
        <f t="shared" si="20"/>
        <v>0</v>
      </c>
      <c r="Y95" s="40">
        <f t="shared" si="11"/>
        <v>0</v>
      </c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56">
        <f t="shared" si="12"/>
        <v>0</v>
      </c>
      <c r="AO95" s="34"/>
      <c r="AP95" s="41">
        <f t="shared" si="17"/>
        <v>0</v>
      </c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7">
        <f t="shared" si="18"/>
        <v>0</v>
      </c>
      <c r="BH95" s="34"/>
      <c r="BI95" s="41">
        <f t="shared" si="19"/>
        <v>0</v>
      </c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</row>
    <row r="96" spans="1:75" x14ac:dyDescent="0.1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 t="e">
        <f>VLOOKUP(L96,'[1]償却率（定額法）'!$B$6:$C$104,2)</f>
        <v>#N/A</v>
      </c>
      <c r="N96" s="35"/>
      <c r="O96" s="35"/>
      <c r="P96" s="36">
        <f t="shared" si="13"/>
        <v>0</v>
      </c>
      <c r="Q96" s="37">
        <f t="shared" si="14"/>
        <v>1900</v>
      </c>
      <c r="R96" s="37">
        <f t="shared" si="15"/>
        <v>1</v>
      </c>
      <c r="S96" s="37">
        <f t="shared" si="16"/>
        <v>0</v>
      </c>
      <c r="T96" s="34" t="str">
        <f t="shared" si="1"/>
        <v/>
      </c>
      <c r="U96" s="38"/>
      <c r="V96" s="34"/>
      <c r="W96" s="34"/>
      <c r="X96" s="40">
        <f t="shared" si="20"/>
        <v>0</v>
      </c>
      <c r="Y96" s="40">
        <f t="shared" si="11"/>
        <v>0</v>
      </c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56">
        <f t="shared" si="12"/>
        <v>0</v>
      </c>
      <c r="AO96" s="34"/>
      <c r="AP96" s="41">
        <f t="shared" si="17"/>
        <v>0</v>
      </c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7">
        <f t="shared" si="18"/>
        <v>0</v>
      </c>
      <c r="BH96" s="34"/>
      <c r="BI96" s="41">
        <f t="shared" si="19"/>
        <v>0</v>
      </c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</row>
    <row r="97" spans="1:75" x14ac:dyDescent="0.1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 t="e">
        <f>VLOOKUP(L97,'[1]償却率（定額法）'!$B$6:$C$104,2)</f>
        <v>#N/A</v>
      </c>
      <c r="N97" s="35"/>
      <c r="O97" s="35"/>
      <c r="P97" s="36">
        <f t="shared" si="13"/>
        <v>0</v>
      </c>
      <c r="Q97" s="37">
        <f t="shared" si="14"/>
        <v>1900</v>
      </c>
      <c r="R97" s="37">
        <f t="shared" si="15"/>
        <v>1</v>
      </c>
      <c r="S97" s="37">
        <f t="shared" si="16"/>
        <v>0</v>
      </c>
      <c r="T97" s="34" t="str">
        <f t="shared" si="1"/>
        <v/>
      </c>
      <c r="U97" s="38"/>
      <c r="V97" s="34"/>
      <c r="W97" s="34"/>
      <c r="X97" s="40">
        <f t="shared" si="20"/>
        <v>0</v>
      </c>
      <c r="Y97" s="40">
        <f t="shared" si="11"/>
        <v>0</v>
      </c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56">
        <f t="shared" si="12"/>
        <v>0</v>
      </c>
      <c r="AO97" s="34"/>
      <c r="AP97" s="41">
        <f t="shared" si="17"/>
        <v>0</v>
      </c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7">
        <f t="shared" si="18"/>
        <v>0</v>
      </c>
      <c r="BH97" s="34"/>
      <c r="BI97" s="41">
        <f t="shared" si="19"/>
        <v>0</v>
      </c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</row>
    <row r="98" spans="1:75" x14ac:dyDescent="0.1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 t="e">
        <f>VLOOKUP(L98,'[1]償却率（定額法）'!$B$6:$C$104,2)</f>
        <v>#N/A</v>
      </c>
      <c r="N98" s="35"/>
      <c r="O98" s="35"/>
      <c r="P98" s="36">
        <f t="shared" si="13"/>
        <v>0</v>
      </c>
      <c r="Q98" s="37">
        <f t="shared" si="14"/>
        <v>1900</v>
      </c>
      <c r="R98" s="37">
        <f t="shared" si="15"/>
        <v>1</v>
      </c>
      <c r="S98" s="37">
        <f t="shared" si="16"/>
        <v>0</v>
      </c>
      <c r="T98" s="34" t="str">
        <f t="shared" si="1"/>
        <v/>
      </c>
      <c r="U98" s="38"/>
      <c r="V98" s="34"/>
      <c r="W98" s="34"/>
      <c r="X98" s="40">
        <f t="shared" si="20"/>
        <v>0</v>
      </c>
      <c r="Y98" s="40">
        <f t="shared" si="11"/>
        <v>0</v>
      </c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56">
        <f t="shared" si="12"/>
        <v>0</v>
      </c>
      <c r="AO98" s="34"/>
      <c r="AP98" s="41">
        <f t="shared" si="17"/>
        <v>0</v>
      </c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7">
        <f t="shared" si="18"/>
        <v>0</v>
      </c>
      <c r="BH98" s="34"/>
      <c r="BI98" s="41">
        <f t="shared" si="19"/>
        <v>0</v>
      </c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</row>
    <row r="99" spans="1:75" x14ac:dyDescent="0.1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 t="e">
        <f>VLOOKUP(L99,'[1]償却率（定額法）'!$B$6:$C$104,2)</f>
        <v>#N/A</v>
      </c>
      <c r="N99" s="35"/>
      <c r="O99" s="35"/>
      <c r="P99" s="36">
        <f t="shared" si="13"/>
        <v>0</v>
      </c>
      <c r="Q99" s="37">
        <f t="shared" si="14"/>
        <v>1900</v>
      </c>
      <c r="R99" s="37">
        <f t="shared" si="15"/>
        <v>1</v>
      </c>
      <c r="S99" s="37">
        <f t="shared" si="16"/>
        <v>0</v>
      </c>
      <c r="T99" s="34" t="str">
        <f t="shared" si="1"/>
        <v/>
      </c>
      <c r="U99" s="38"/>
      <c r="V99" s="34"/>
      <c r="W99" s="34"/>
      <c r="X99" s="40">
        <f t="shared" si="20"/>
        <v>0</v>
      </c>
      <c r="Y99" s="40">
        <f t="shared" si="11"/>
        <v>0</v>
      </c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56">
        <f t="shared" si="12"/>
        <v>0</v>
      </c>
      <c r="AO99" s="34"/>
      <c r="AP99" s="41">
        <f t="shared" si="17"/>
        <v>0</v>
      </c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7">
        <f t="shared" si="18"/>
        <v>0</v>
      </c>
      <c r="BH99" s="34"/>
      <c r="BI99" s="41">
        <f t="shared" si="19"/>
        <v>0</v>
      </c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</row>
    <row r="100" spans="1:75" x14ac:dyDescent="0.1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5"/>
      <c r="O100" s="35"/>
      <c r="P100" s="36"/>
      <c r="Q100" s="37"/>
      <c r="R100" s="37"/>
      <c r="S100" s="37"/>
      <c r="T100" s="34"/>
      <c r="U100" s="38"/>
      <c r="V100" s="34"/>
      <c r="W100" s="34"/>
      <c r="X100" s="40"/>
      <c r="Y100" s="40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56"/>
      <c r="AO100" s="34"/>
      <c r="AP100" s="41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7"/>
      <c r="BH100" s="34"/>
      <c r="BI100" s="41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</row>
  </sheetData>
  <mergeCells count="60"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  <mergeCell ref="BI3:BI4"/>
    <mergeCell ref="BJ3:BJ4"/>
    <mergeCell ref="BK3:BK4"/>
    <mergeCell ref="BL3:BL4"/>
    <mergeCell ref="BM3:BM4"/>
    <mergeCell ref="BN3:BN4"/>
    <mergeCell ref="BB3:BB4"/>
    <mergeCell ref="BC3:BD3"/>
    <mergeCell ref="BE3:BE4"/>
    <mergeCell ref="BF3:BF4"/>
    <mergeCell ref="BG3:BG4"/>
    <mergeCell ref="BH3:BH4"/>
    <mergeCell ref="AV3:AV4"/>
    <mergeCell ref="AW3:AW4"/>
    <mergeCell ref="AX3:AX4"/>
    <mergeCell ref="AY3:AY4"/>
    <mergeCell ref="AZ3:AZ4"/>
    <mergeCell ref="BA3:BA4"/>
    <mergeCell ref="AB3:AG3"/>
    <mergeCell ref="AH3:AH4"/>
    <mergeCell ref="AI3:AO3"/>
    <mergeCell ref="AP3:AP4"/>
    <mergeCell ref="AQ3:AQ4"/>
    <mergeCell ref="AR3:AU3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  <pageSetup paperSize="8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F976E-73AE-41AB-8CC8-CBE62802934C}">
  <sheetPr>
    <tabColor theme="4"/>
    <pageSetUpPr fitToPage="1"/>
  </sheetPr>
  <dimension ref="A1:BW68"/>
  <sheetViews>
    <sheetView view="pageBreakPreview" topLeftCell="K7" zoomScale="93" zoomScaleNormal="75" workbookViewId="0">
      <selection activeCell="Q32" sqref="Q32"/>
    </sheetView>
  </sheetViews>
  <sheetFormatPr defaultColWidth="9" defaultRowHeight="13.5" outlineLevelCol="1" x14ac:dyDescent="0.15"/>
  <cols>
    <col min="1" max="2" width="5.25" style="5" bestFit="1" customWidth="1"/>
    <col min="3" max="3" width="16.375" style="5" customWidth="1"/>
    <col min="4" max="4" width="7.125" style="5" hidden="1" customWidth="1"/>
    <col min="5" max="5" width="11.625" style="5" hidden="1" customWidth="1"/>
    <col min="6" max="6" width="11.375" style="5" bestFit="1" customWidth="1"/>
    <col min="7" max="8" width="10" style="5" hidden="1" customWidth="1"/>
    <col min="9" max="9" width="48.875" style="5" bestFit="1" customWidth="1"/>
    <col min="10" max="10" width="13.75" style="5" hidden="1" customWidth="1"/>
    <col min="11" max="11" width="27.625" style="5" bestFit="1" customWidth="1"/>
    <col min="12" max="13" width="9" style="5"/>
    <col min="14" max="14" width="12.125" style="6" bestFit="1" customWidth="1"/>
    <col min="15" max="15" width="11.625" style="6" hidden="1" customWidth="1"/>
    <col min="16" max="16" width="24.25" style="6" hidden="1" customWidth="1"/>
    <col min="17" max="17" width="10.5" style="5" hidden="1" customWidth="1"/>
    <col min="18" max="19" width="9.5" style="5" hidden="1" customWidth="1"/>
    <col min="20" max="20" width="9.5" style="5" customWidth="1"/>
    <col min="21" max="21" width="14.625" style="8" customWidth="1"/>
    <col min="22" max="22" width="0" style="5" hidden="1" customWidth="1"/>
    <col min="23" max="23" width="13" style="5" hidden="1" customWidth="1"/>
    <col min="24" max="24" width="16.875" style="5" customWidth="1"/>
    <col min="25" max="25" width="19.5" style="5" customWidth="1"/>
    <col min="26" max="26" width="13" style="5" hidden="1" customWidth="1" outlineLevel="1"/>
    <col min="27" max="28" width="11" style="5" hidden="1" customWidth="1" outlineLevel="1"/>
    <col min="29" max="29" width="15.125" style="5" hidden="1" customWidth="1" outlineLevel="1"/>
    <col min="30" max="30" width="17.125" style="5" hidden="1" customWidth="1" outlineLevel="1"/>
    <col min="31" max="31" width="13" style="5" hidden="1" customWidth="1" outlineLevel="1"/>
    <col min="32" max="32" width="9" style="5" hidden="1" customWidth="1" outlineLevel="1"/>
    <col min="33" max="34" width="11" style="5" hidden="1" customWidth="1" outlineLevel="1"/>
    <col min="35" max="35" width="9" style="5" hidden="1" customWidth="1" outlineLevel="1"/>
    <col min="36" max="36" width="15.125" style="5" hidden="1" customWidth="1" outlineLevel="1"/>
    <col min="37" max="37" width="17.125" style="5" hidden="1" customWidth="1" outlineLevel="1"/>
    <col min="38" max="38" width="13" style="5" hidden="1" customWidth="1" outlineLevel="1"/>
    <col min="39" max="39" width="14.125" style="5" hidden="1" customWidth="1" outlineLevel="1"/>
    <col min="40" max="40" width="11" style="5" bestFit="1" customWidth="1" collapsed="1"/>
    <col min="41" max="41" width="11" style="5" bestFit="1" customWidth="1"/>
    <col min="42" max="42" width="15.125" style="5" bestFit="1" customWidth="1"/>
    <col min="43" max="43" width="9" style="5" hidden="1" customWidth="1" outlineLevel="1"/>
    <col min="44" max="44" width="7.5" style="5" hidden="1" customWidth="1" outlineLevel="1"/>
    <col min="45" max="45" width="11.625" style="5" hidden="1" customWidth="1" outlineLevel="1"/>
    <col min="46" max="46" width="16.125" style="5" hidden="1" customWidth="1" outlineLevel="1"/>
    <col min="47" max="47" width="9" style="5" hidden="1" customWidth="1" outlineLevel="1"/>
    <col min="48" max="48" width="38.125" style="5" customWidth="1" outlineLevel="1"/>
    <col min="49" max="49" width="9.125" style="5" hidden="1" customWidth="1" outlineLevel="1"/>
    <col min="50" max="50" width="15.125" style="5" hidden="1" customWidth="1" outlineLevel="1"/>
    <col min="51" max="52" width="13" style="5" hidden="1" customWidth="1" outlineLevel="1"/>
    <col min="53" max="53" width="7.125" style="5" hidden="1" customWidth="1" outlineLevel="1"/>
    <col min="54" max="54" width="15.125" style="5" hidden="1" customWidth="1" outlineLevel="1"/>
    <col min="55" max="55" width="8.625" style="5" hidden="1" customWidth="1" outlineLevel="1"/>
    <col min="56" max="56" width="11.75" style="5" hidden="1" customWidth="1" outlineLevel="1"/>
    <col min="57" max="57" width="6.5" style="5" hidden="1" customWidth="1" outlineLevel="1"/>
    <col min="58" max="58" width="7.25" style="5" hidden="1" customWidth="1" outlineLevel="1"/>
    <col min="59" max="59" width="9" style="5"/>
    <col min="60" max="60" width="11" style="5" bestFit="1" customWidth="1"/>
    <col min="61" max="61" width="15.125" style="5" customWidth="1"/>
    <col min="62" max="62" width="20.5" style="5" bestFit="1" customWidth="1"/>
    <col min="63" max="65" width="9" style="5"/>
    <col min="66" max="66" width="11.125" style="5" bestFit="1" customWidth="1"/>
    <col min="67" max="67" width="11" style="5" bestFit="1" customWidth="1"/>
    <col min="68" max="68" width="9" style="5"/>
    <col min="69" max="69" width="7.125" style="5" bestFit="1" customWidth="1"/>
    <col min="70" max="70" width="9" style="5"/>
    <col min="71" max="71" width="7.125" style="5" bestFit="1" customWidth="1"/>
    <col min="72" max="74" width="9" style="5"/>
    <col min="75" max="75" width="12.5" style="5" customWidth="1"/>
    <col min="76" max="16384" width="9" style="5"/>
  </cols>
  <sheetData>
    <row r="1" spans="1:75" ht="14.25" thickBot="1" x14ac:dyDescent="0.2">
      <c r="A1" s="1" t="str">
        <f>土地!A1</f>
        <v>団体名</v>
      </c>
      <c r="B1" s="2"/>
      <c r="C1" s="2"/>
      <c r="D1" s="3" t="s">
        <v>195</v>
      </c>
      <c r="E1" s="3"/>
      <c r="F1" s="3"/>
      <c r="G1" s="4"/>
      <c r="O1" s="7">
        <f>土地!O1</f>
        <v>2022</v>
      </c>
    </row>
    <row r="3" spans="1:75" s="24" customFormat="1" ht="13.15" customHeight="1" x14ac:dyDescent="0.15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3" t="s">
        <v>13</v>
      </c>
      <c r="M3" s="14" t="s">
        <v>14</v>
      </c>
      <c r="N3" s="15" t="s">
        <v>15</v>
      </c>
      <c r="O3" s="16" t="s">
        <v>16</v>
      </c>
      <c r="P3" s="17" t="s">
        <v>17</v>
      </c>
      <c r="Q3" s="18" t="s">
        <v>18</v>
      </c>
      <c r="R3" s="18"/>
      <c r="S3" s="18"/>
      <c r="T3" s="19" t="s">
        <v>19</v>
      </c>
      <c r="U3" s="20" t="s">
        <v>20</v>
      </c>
      <c r="V3" s="10" t="s">
        <v>21</v>
      </c>
      <c r="W3" s="13" t="s">
        <v>22</v>
      </c>
      <c r="X3" s="21" t="s">
        <v>23</v>
      </c>
      <c r="Y3" s="21" t="s">
        <v>24</v>
      </c>
      <c r="Z3" s="13" t="s">
        <v>25</v>
      </c>
      <c r="AA3" s="13" t="s">
        <v>26</v>
      </c>
      <c r="AB3" s="13" t="s">
        <v>27</v>
      </c>
      <c r="AC3" s="13"/>
      <c r="AD3" s="13"/>
      <c r="AE3" s="13"/>
      <c r="AF3" s="13"/>
      <c r="AG3" s="13"/>
      <c r="AH3" s="13" t="s">
        <v>28</v>
      </c>
      <c r="AI3" s="13" t="s">
        <v>27</v>
      </c>
      <c r="AJ3" s="13"/>
      <c r="AK3" s="13"/>
      <c r="AL3" s="13"/>
      <c r="AM3" s="13"/>
      <c r="AN3" s="13"/>
      <c r="AO3" s="13"/>
      <c r="AP3" s="18" t="s">
        <v>29</v>
      </c>
      <c r="AQ3" s="10" t="s">
        <v>30</v>
      </c>
      <c r="AR3" s="11" t="s">
        <v>31</v>
      </c>
      <c r="AS3" s="11"/>
      <c r="AT3" s="11"/>
      <c r="AU3" s="11"/>
      <c r="AV3" s="13" t="s">
        <v>32</v>
      </c>
      <c r="AW3" s="10" t="s">
        <v>33</v>
      </c>
      <c r="AX3" s="13" t="s">
        <v>34</v>
      </c>
      <c r="AY3" s="13" t="s">
        <v>35</v>
      </c>
      <c r="AZ3" s="13" t="s">
        <v>36</v>
      </c>
      <c r="BA3" s="13" t="s">
        <v>37</v>
      </c>
      <c r="BB3" s="13" t="s">
        <v>38</v>
      </c>
      <c r="BC3" s="22" t="s">
        <v>39</v>
      </c>
      <c r="BD3" s="23"/>
      <c r="BE3" s="11" t="s">
        <v>196</v>
      </c>
      <c r="BF3" s="11" t="s">
        <v>41</v>
      </c>
      <c r="BG3" s="14" t="s">
        <v>42</v>
      </c>
      <c r="BH3" s="12" t="s">
        <v>43</v>
      </c>
      <c r="BI3" s="18" t="s">
        <v>44</v>
      </c>
      <c r="BJ3" s="11" t="s">
        <v>45</v>
      </c>
      <c r="BK3" s="11" t="s">
        <v>46</v>
      </c>
      <c r="BL3" s="11" t="s">
        <v>47</v>
      </c>
      <c r="BM3" s="11" t="s">
        <v>48</v>
      </c>
      <c r="BN3" s="11" t="s">
        <v>49</v>
      </c>
      <c r="BO3" s="11" t="s">
        <v>50</v>
      </c>
      <c r="BP3" s="11" t="s">
        <v>51</v>
      </c>
      <c r="BQ3" s="11" t="s">
        <v>52</v>
      </c>
      <c r="BR3" s="11" t="s">
        <v>53</v>
      </c>
      <c r="BS3" s="10" t="s">
        <v>54</v>
      </c>
      <c r="BT3" s="10" t="s">
        <v>55</v>
      </c>
      <c r="BU3" s="10" t="s">
        <v>56</v>
      </c>
      <c r="BV3" s="10" t="s">
        <v>57</v>
      </c>
      <c r="BW3" s="11" t="s">
        <v>58</v>
      </c>
    </row>
    <row r="4" spans="1:75" s="24" customFormat="1" ht="33" customHeight="1" x14ac:dyDescent="0.15">
      <c r="A4" s="10"/>
      <c r="B4" s="10"/>
      <c r="C4" s="10"/>
      <c r="D4" s="10"/>
      <c r="E4" s="11"/>
      <c r="F4" s="12"/>
      <c r="G4" s="11"/>
      <c r="H4" s="11"/>
      <c r="I4" s="11"/>
      <c r="J4" s="10"/>
      <c r="K4" s="11"/>
      <c r="L4" s="13"/>
      <c r="M4" s="14"/>
      <c r="N4" s="15"/>
      <c r="O4" s="16"/>
      <c r="P4" s="25"/>
      <c r="Q4" s="26" t="s">
        <v>59</v>
      </c>
      <c r="R4" s="26" t="s">
        <v>60</v>
      </c>
      <c r="S4" s="26" t="s">
        <v>61</v>
      </c>
      <c r="T4" s="27"/>
      <c r="U4" s="20"/>
      <c r="V4" s="10"/>
      <c r="W4" s="13"/>
      <c r="X4" s="28"/>
      <c r="Y4" s="28"/>
      <c r="Z4" s="13"/>
      <c r="AA4" s="13"/>
      <c r="AB4" s="29" t="s">
        <v>62</v>
      </c>
      <c r="AC4" s="29" t="s">
        <v>63</v>
      </c>
      <c r="AD4" s="29" t="s">
        <v>64</v>
      </c>
      <c r="AE4" s="29" t="s">
        <v>65</v>
      </c>
      <c r="AF4" s="29" t="s">
        <v>66</v>
      </c>
      <c r="AG4" s="29" t="s">
        <v>67</v>
      </c>
      <c r="AH4" s="13"/>
      <c r="AI4" s="29" t="s">
        <v>68</v>
      </c>
      <c r="AJ4" s="29" t="s">
        <v>69</v>
      </c>
      <c r="AK4" s="29" t="s">
        <v>70</v>
      </c>
      <c r="AL4" s="29" t="s">
        <v>71</v>
      </c>
      <c r="AM4" s="29" t="s">
        <v>72</v>
      </c>
      <c r="AN4" s="30" t="s">
        <v>73</v>
      </c>
      <c r="AO4" s="29" t="s">
        <v>74</v>
      </c>
      <c r="AP4" s="18"/>
      <c r="AQ4" s="10"/>
      <c r="AR4" s="31" t="s">
        <v>75</v>
      </c>
      <c r="AS4" s="31" t="s">
        <v>76</v>
      </c>
      <c r="AT4" s="31" t="s">
        <v>77</v>
      </c>
      <c r="AU4" s="31" t="s">
        <v>78</v>
      </c>
      <c r="AV4" s="13"/>
      <c r="AW4" s="10"/>
      <c r="AX4" s="13"/>
      <c r="AY4" s="13"/>
      <c r="AZ4" s="13"/>
      <c r="BA4" s="13"/>
      <c r="BB4" s="13"/>
      <c r="BC4" s="33" t="s">
        <v>79</v>
      </c>
      <c r="BD4" s="33" t="s">
        <v>80</v>
      </c>
      <c r="BE4" s="10"/>
      <c r="BF4" s="10"/>
      <c r="BG4" s="14"/>
      <c r="BH4" s="13"/>
      <c r="BI4" s="18"/>
      <c r="BJ4" s="10"/>
      <c r="BK4" s="10"/>
      <c r="BL4" s="11"/>
      <c r="BM4" s="10"/>
      <c r="BN4" s="10"/>
      <c r="BO4" s="11"/>
      <c r="BP4" s="10"/>
      <c r="BQ4" s="10"/>
      <c r="BR4" s="10"/>
      <c r="BS4" s="10"/>
      <c r="BT4" s="10"/>
      <c r="BU4" s="10"/>
      <c r="BV4" s="10"/>
      <c r="BW4" s="10"/>
    </row>
    <row r="5" spans="1:75" x14ac:dyDescent="0.15">
      <c r="A5" s="34">
        <v>1</v>
      </c>
      <c r="B5" s="34"/>
      <c r="C5" s="34" t="s">
        <v>81</v>
      </c>
      <c r="D5" s="34"/>
      <c r="E5" s="34" t="s">
        <v>278</v>
      </c>
      <c r="F5" s="34" t="s">
        <v>295</v>
      </c>
      <c r="G5" s="34"/>
      <c r="H5" s="34"/>
      <c r="I5" s="34" t="s">
        <v>296</v>
      </c>
      <c r="J5" s="34"/>
      <c r="K5" s="34" t="s">
        <v>297</v>
      </c>
      <c r="L5" s="34">
        <v>10</v>
      </c>
      <c r="M5" s="34">
        <f>VLOOKUP(L5,'[1]償却率（定額法）'!$B$6:$C$104,2)</f>
        <v>0.1</v>
      </c>
      <c r="N5" s="35" t="s">
        <v>298</v>
      </c>
      <c r="O5" s="35"/>
      <c r="P5" s="36" t="str">
        <f t="shared" ref="P5:P68" si="0">IF(O5="",N5,O5)</f>
        <v>2002/03/20</v>
      </c>
      <c r="Q5" s="37">
        <f t="shared" ref="Q5:Q68" si="1">YEAR(P5)</f>
        <v>2002</v>
      </c>
      <c r="R5" s="37">
        <f t="shared" ref="R5:R68" si="2">MONTH(P5)</f>
        <v>3</v>
      </c>
      <c r="S5" s="37">
        <f t="shared" ref="S5:S68" si="3">DAY(N5)</f>
        <v>20</v>
      </c>
      <c r="T5" s="34">
        <f t="shared" ref="T5:T68" si="4">IF(Q5=1900,"",IF(R5&lt;4,Q5-1,Q5))</f>
        <v>2001</v>
      </c>
      <c r="U5" s="38">
        <v>543532</v>
      </c>
      <c r="V5" s="39">
        <v>1</v>
      </c>
      <c r="W5" s="34"/>
      <c r="X5" s="40">
        <v>543531</v>
      </c>
      <c r="Y5" s="40">
        <f t="shared" ref="Y5:Y68" si="5">U5-X5</f>
        <v>1</v>
      </c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56">
        <f t="shared" ref="AN5:AN68" si="6">IF(BG5=0,0,IF(BG5=L5,Y5-1,IF(Y5=1,0,ROUND(U5*M5,0))))</f>
        <v>0</v>
      </c>
      <c r="AO5" s="34"/>
      <c r="AP5" s="41">
        <f t="shared" ref="AP5:AP68" si="7">Y5-AN5</f>
        <v>1</v>
      </c>
      <c r="AQ5" s="34" t="s">
        <v>202</v>
      </c>
      <c r="AR5" s="34"/>
      <c r="AS5" s="34"/>
      <c r="AT5" s="34"/>
      <c r="AU5" s="34"/>
      <c r="AV5" s="34" t="s">
        <v>299</v>
      </c>
      <c r="AW5" s="34"/>
      <c r="AX5" s="34" t="s">
        <v>300</v>
      </c>
      <c r="AY5" s="34"/>
      <c r="AZ5" s="34" t="s">
        <v>204</v>
      </c>
      <c r="BA5" s="34">
        <v>0</v>
      </c>
      <c r="BB5" s="34"/>
      <c r="BC5" s="34"/>
      <c r="BD5" s="34"/>
      <c r="BE5" s="34"/>
      <c r="BF5" s="34"/>
      <c r="BG5" s="37">
        <f t="shared" ref="BG5:BG68" si="8">IF(T5="",0,$O$1-T5)</f>
        <v>21</v>
      </c>
      <c r="BH5" s="34" t="s">
        <v>206</v>
      </c>
      <c r="BI5" s="41">
        <f t="shared" ref="BI5:BI68" si="9">U5-AP5</f>
        <v>543531</v>
      </c>
      <c r="BJ5" s="34" t="s">
        <v>88</v>
      </c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</row>
    <row r="6" spans="1:75" x14ac:dyDescent="0.15">
      <c r="A6" s="34">
        <v>2</v>
      </c>
      <c r="B6" s="34"/>
      <c r="C6" s="34" t="s">
        <v>81</v>
      </c>
      <c r="D6" s="34"/>
      <c r="E6" s="34" t="s">
        <v>278</v>
      </c>
      <c r="F6" s="34" t="s">
        <v>295</v>
      </c>
      <c r="G6" s="34"/>
      <c r="H6" s="34"/>
      <c r="I6" s="34" t="s">
        <v>301</v>
      </c>
      <c r="J6" s="34"/>
      <c r="K6" s="34" t="s">
        <v>302</v>
      </c>
      <c r="L6" s="34">
        <v>5</v>
      </c>
      <c r="M6" s="34">
        <f>VLOOKUP(L6,'[1]償却率（定額法）'!$B$6:$C$104,2)</f>
        <v>0.2</v>
      </c>
      <c r="N6" s="35" t="s">
        <v>303</v>
      </c>
      <c r="O6" s="35"/>
      <c r="P6" s="36" t="str">
        <f t="shared" si="0"/>
        <v>1992/03/20</v>
      </c>
      <c r="Q6" s="37">
        <f t="shared" si="1"/>
        <v>1992</v>
      </c>
      <c r="R6" s="37">
        <f t="shared" si="2"/>
        <v>3</v>
      </c>
      <c r="S6" s="37">
        <f t="shared" si="3"/>
        <v>20</v>
      </c>
      <c r="T6" s="34">
        <f t="shared" si="4"/>
        <v>1991</v>
      </c>
      <c r="U6" s="38">
        <v>530000</v>
      </c>
      <c r="V6" s="39">
        <v>1</v>
      </c>
      <c r="W6" s="34"/>
      <c r="X6" s="40">
        <v>529999</v>
      </c>
      <c r="Y6" s="40">
        <f t="shared" si="5"/>
        <v>1</v>
      </c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56">
        <f t="shared" si="6"/>
        <v>0</v>
      </c>
      <c r="AO6" s="34"/>
      <c r="AP6" s="41">
        <f t="shared" si="7"/>
        <v>1</v>
      </c>
      <c r="AQ6" s="34" t="s">
        <v>202</v>
      </c>
      <c r="AR6" s="34"/>
      <c r="AS6" s="34"/>
      <c r="AT6" s="34"/>
      <c r="AU6" s="34"/>
      <c r="AV6" s="34" t="s">
        <v>304</v>
      </c>
      <c r="AW6" s="34"/>
      <c r="AX6" s="34" t="s">
        <v>300</v>
      </c>
      <c r="AY6" s="34"/>
      <c r="AZ6" s="34" t="s">
        <v>204</v>
      </c>
      <c r="BA6" s="34">
        <v>0</v>
      </c>
      <c r="BB6" s="34"/>
      <c r="BC6" s="34"/>
      <c r="BD6" s="34"/>
      <c r="BE6" s="34"/>
      <c r="BF6" s="34"/>
      <c r="BG6" s="37">
        <f t="shared" si="8"/>
        <v>31</v>
      </c>
      <c r="BH6" s="34" t="s">
        <v>206</v>
      </c>
      <c r="BI6" s="41">
        <f t="shared" si="9"/>
        <v>529999</v>
      </c>
      <c r="BJ6" s="34" t="s">
        <v>88</v>
      </c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</row>
    <row r="7" spans="1:75" x14ac:dyDescent="0.15">
      <c r="A7" s="34">
        <v>3</v>
      </c>
      <c r="B7" s="34"/>
      <c r="C7" s="34" t="s">
        <v>81</v>
      </c>
      <c r="D7" s="34"/>
      <c r="E7" s="34" t="s">
        <v>278</v>
      </c>
      <c r="F7" s="34" t="s">
        <v>295</v>
      </c>
      <c r="G7" s="34"/>
      <c r="H7" s="34"/>
      <c r="I7" s="34" t="s">
        <v>305</v>
      </c>
      <c r="J7" s="34"/>
      <c r="K7" s="34" t="s">
        <v>302</v>
      </c>
      <c r="L7" s="34">
        <v>5</v>
      </c>
      <c r="M7" s="34">
        <f>VLOOKUP(L7,'[1]償却率（定額法）'!$B$6:$C$104,2)</f>
        <v>0.2</v>
      </c>
      <c r="N7" s="35" t="s">
        <v>306</v>
      </c>
      <c r="O7" s="35"/>
      <c r="P7" s="36" t="str">
        <f t="shared" si="0"/>
        <v>2000/05/16</v>
      </c>
      <c r="Q7" s="37">
        <f t="shared" si="1"/>
        <v>2000</v>
      </c>
      <c r="R7" s="37">
        <f t="shared" si="2"/>
        <v>5</v>
      </c>
      <c r="S7" s="37">
        <f t="shared" si="3"/>
        <v>16</v>
      </c>
      <c r="T7" s="34">
        <f t="shared" si="4"/>
        <v>2000</v>
      </c>
      <c r="U7" s="38">
        <v>840000</v>
      </c>
      <c r="V7" s="39">
        <v>1</v>
      </c>
      <c r="W7" s="34"/>
      <c r="X7" s="40">
        <v>839999</v>
      </c>
      <c r="Y7" s="40">
        <f t="shared" si="5"/>
        <v>1</v>
      </c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56">
        <f t="shared" si="6"/>
        <v>0</v>
      </c>
      <c r="AO7" s="34"/>
      <c r="AP7" s="41">
        <f t="shared" si="7"/>
        <v>1</v>
      </c>
      <c r="AQ7" s="34" t="s">
        <v>202</v>
      </c>
      <c r="AR7" s="34"/>
      <c r="AS7" s="34"/>
      <c r="AT7" s="34"/>
      <c r="AU7" s="34"/>
      <c r="AV7" s="34" t="s">
        <v>304</v>
      </c>
      <c r="AW7" s="34"/>
      <c r="AX7" s="34" t="s">
        <v>300</v>
      </c>
      <c r="AY7" s="34"/>
      <c r="AZ7" s="34" t="s">
        <v>204</v>
      </c>
      <c r="BA7" s="34">
        <v>0</v>
      </c>
      <c r="BB7" s="34"/>
      <c r="BC7" s="34"/>
      <c r="BD7" s="34"/>
      <c r="BE7" s="34"/>
      <c r="BF7" s="34"/>
      <c r="BG7" s="37">
        <f t="shared" si="8"/>
        <v>22</v>
      </c>
      <c r="BH7" s="34" t="s">
        <v>206</v>
      </c>
      <c r="BI7" s="41">
        <f t="shared" si="9"/>
        <v>839999</v>
      </c>
      <c r="BJ7" s="34" t="s">
        <v>88</v>
      </c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</row>
    <row r="8" spans="1:75" x14ac:dyDescent="0.15">
      <c r="A8" s="34">
        <v>4</v>
      </c>
      <c r="B8" s="34"/>
      <c r="C8" s="34" t="s">
        <v>81</v>
      </c>
      <c r="D8" s="34"/>
      <c r="E8" s="34" t="s">
        <v>278</v>
      </c>
      <c r="F8" s="34" t="s">
        <v>295</v>
      </c>
      <c r="G8" s="34"/>
      <c r="H8" s="34"/>
      <c r="I8" s="34" t="s">
        <v>307</v>
      </c>
      <c r="J8" s="34"/>
      <c r="K8" s="34" t="s">
        <v>308</v>
      </c>
      <c r="L8" s="34">
        <v>15</v>
      </c>
      <c r="M8" s="34">
        <f>VLOOKUP(L8,'[1]償却率（定額法）'!$B$6:$C$104,2)</f>
        <v>6.7000000000000004E-2</v>
      </c>
      <c r="N8" s="35" t="s">
        <v>309</v>
      </c>
      <c r="O8" s="35"/>
      <c r="P8" s="36" t="str">
        <f t="shared" si="0"/>
        <v>2002/03/01</v>
      </c>
      <c r="Q8" s="37">
        <f t="shared" si="1"/>
        <v>2002</v>
      </c>
      <c r="R8" s="37">
        <f t="shared" si="2"/>
        <v>3</v>
      </c>
      <c r="S8" s="37">
        <f t="shared" si="3"/>
        <v>1</v>
      </c>
      <c r="T8" s="34">
        <f t="shared" si="4"/>
        <v>2001</v>
      </c>
      <c r="U8" s="38">
        <v>525000</v>
      </c>
      <c r="V8" s="39">
        <v>1</v>
      </c>
      <c r="W8" s="34"/>
      <c r="X8" s="40">
        <v>524999</v>
      </c>
      <c r="Y8" s="40">
        <f t="shared" si="5"/>
        <v>1</v>
      </c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56">
        <f t="shared" si="6"/>
        <v>0</v>
      </c>
      <c r="AO8" s="34"/>
      <c r="AP8" s="41">
        <f t="shared" si="7"/>
        <v>1</v>
      </c>
      <c r="AQ8" s="34" t="s">
        <v>202</v>
      </c>
      <c r="AR8" s="34"/>
      <c r="AS8" s="34"/>
      <c r="AT8" s="34"/>
      <c r="AU8" s="34"/>
      <c r="AV8" s="34" t="s">
        <v>299</v>
      </c>
      <c r="AW8" s="34"/>
      <c r="AX8" s="34" t="s">
        <v>300</v>
      </c>
      <c r="AY8" s="34"/>
      <c r="AZ8" s="34" t="s">
        <v>204</v>
      </c>
      <c r="BA8" s="34">
        <v>0</v>
      </c>
      <c r="BB8" s="34"/>
      <c r="BC8" s="34"/>
      <c r="BD8" s="34"/>
      <c r="BE8" s="34"/>
      <c r="BF8" s="34"/>
      <c r="BG8" s="37">
        <f t="shared" si="8"/>
        <v>21</v>
      </c>
      <c r="BH8" s="34" t="s">
        <v>206</v>
      </c>
      <c r="BI8" s="41">
        <f t="shared" si="9"/>
        <v>524999</v>
      </c>
      <c r="BJ8" s="34" t="s">
        <v>88</v>
      </c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</row>
    <row r="9" spans="1:75" x14ac:dyDescent="0.15">
      <c r="A9" s="34">
        <v>5</v>
      </c>
      <c r="B9" s="34"/>
      <c r="C9" s="34" t="s">
        <v>237</v>
      </c>
      <c r="D9" s="34"/>
      <c r="E9" s="34" t="s">
        <v>278</v>
      </c>
      <c r="F9" s="34" t="s">
        <v>295</v>
      </c>
      <c r="G9" s="34"/>
      <c r="H9" s="34"/>
      <c r="I9" s="34" t="s">
        <v>310</v>
      </c>
      <c r="J9" s="34"/>
      <c r="K9" s="34" t="s">
        <v>311</v>
      </c>
      <c r="L9" s="34">
        <v>4</v>
      </c>
      <c r="M9" s="34">
        <f>VLOOKUP(L9,'[1]償却率（定額法）'!$B$6:$C$104,2)</f>
        <v>0.25</v>
      </c>
      <c r="N9" s="35" t="s">
        <v>312</v>
      </c>
      <c r="O9" s="35"/>
      <c r="P9" s="36" t="str">
        <f t="shared" si="0"/>
        <v>1992/02/29</v>
      </c>
      <c r="Q9" s="37">
        <f t="shared" si="1"/>
        <v>1992</v>
      </c>
      <c r="R9" s="37">
        <f t="shared" si="2"/>
        <v>2</v>
      </c>
      <c r="S9" s="37">
        <f t="shared" si="3"/>
        <v>29</v>
      </c>
      <c r="T9" s="34">
        <f t="shared" si="4"/>
        <v>1991</v>
      </c>
      <c r="U9" s="38">
        <v>2000000</v>
      </c>
      <c r="V9" s="39">
        <v>1</v>
      </c>
      <c r="W9" s="34"/>
      <c r="X9" s="40">
        <v>1999999</v>
      </c>
      <c r="Y9" s="40">
        <f t="shared" si="5"/>
        <v>1</v>
      </c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56">
        <f t="shared" si="6"/>
        <v>0</v>
      </c>
      <c r="AO9" s="34"/>
      <c r="AP9" s="41">
        <f t="shared" si="7"/>
        <v>1</v>
      </c>
      <c r="AQ9" s="34" t="s">
        <v>202</v>
      </c>
      <c r="AR9" s="34"/>
      <c r="AS9" s="34"/>
      <c r="AT9" s="34"/>
      <c r="AU9" s="34"/>
      <c r="AV9" s="34" t="s">
        <v>313</v>
      </c>
      <c r="AW9" s="34"/>
      <c r="AX9" s="34" t="s">
        <v>300</v>
      </c>
      <c r="AY9" s="34"/>
      <c r="AZ9" s="34" t="s">
        <v>204</v>
      </c>
      <c r="BA9" s="34">
        <v>0</v>
      </c>
      <c r="BB9" s="34"/>
      <c r="BC9" s="34"/>
      <c r="BD9" s="34"/>
      <c r="BE9" s="34"/>
      <c r="BF9" s="34"/>
      <c r="BG9" s="37">
        <f t="shared" si="8"/>
        <v>31</v>
      </c>
      <c r="BH9" s="34" t="s">
        <v>206</v>
      </c>
      <c r="BI9" s="41">
        <f t="shared" si="9"/>
        <v>1999999</v>
      </c>
      <c r="BJ9" s="34" t="s">
        <v>88</v>
      </c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</row>
    <row r="10" spans="1:75" x14ac:dyDescent="0.15">
      <c r="A10" s="34">
        <v>6</v>
      </c>
      <c r="B10" s="34"/>
      <c r="C10" s="34" t="s">
        <v>237</v>
      </c>
      <c r="D10" s="34"/>
      <c r="E10" s="34" t="s">
        <v>278</v>
      </c>
      <c r="F10" s="34" t="s">
        <v>295</v>
      </c>
      <c r="G10" s="34"/>
      <c r="H10" s="34"/>
      <c r="I10" s="34" t="s">
        <v>314</v>
      </c>
      <c r="J10" s="34"/>
      <c r="K10" s="34" t="s">
        <v>311</v>
      </c>
      <c r="L10" s="34">
        <v>4</v>
      </c>
      <c r="M10" s="34">
        <f>VLOOKUP(L10,'[1]償却率（定額法）'!$B$6:$C$104,2)</f>
        <v>0.25</v>
      </c>
      <c r="N10" s="35" t="s">
        <v>312</v>
      </c>
      <c r="O10" s="35"/>
      <c r="P10" s="36" t="str">
        <f t="shared" si="0"/>
        <v>1992/02/29</v>
      </c>
      <c r="Q10" s="37">
        <f t="shared" si="1"/>
        <v>1992</v>
      </c>
      <c r="R10" s="37">
        <f t="shared" si="2"/>
        <v>2</v>
      </c>
      <c r="S10" s="37">
        <f t="shared" si="3"/>
        <v>29</v>
      </c>
      <c r="T10" s="34">
        <f t="shared" si="4"/>
        <v>1991</v>
      </c>
      <c r="U10" s="38">
        <v>2000000</v>
      </c>
      <c r="V10" s="39">
        <v>1</v>
      </c>
      <c r="W10" s="34"/>
      <c r="X10" s="40">
        <v>1999999</v>
      </c>
      <c r="Y10" s="40">
        <f t="shared" si="5"/>
        <v>1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56">
        <f t="shared" si="6"/>
        <v>0</v>
      </c>
      <c r="AO10" s="34"/>
      <c r="AP10" s="41">
        <f t="shared" si="7"/>
        <v>1</v>
      </c>
      <c r="AQ10" s="34" t="s">
        <v>202</v>
      </c>
      <c r="AR10" s="34"/>
      <c r="AS10" s="34"/>
      <c r="AT10" s="34"/>
      <c r="AU10" s="34"/>
      <c r="AV10" s="34" t="s">
        <v>313</v>
      </c>
      <c r="AW10" s="34"/>
      <c r="AX10" s="34" t="s">
        <v>300</v>
      </c>
      <c r="AY10" s="34"/>
      <c r="AZ10" s="34" t="s">
        <v>204</v>
      </c>
      <c r="BA10" s="34">
        <v>0</v>
      </c>
      <c r="BB10" s="34"/>
      <c r="BC10" s="34"/>
      <c r="BD10" s="34"/>
      <c r="BE10" s="34"/>
      <c r="BF10" s="34"/>
      <c r="BG10" s="37">
        <f t="shared" si="8"/>
        <v>31</v>
      </c>
      <c r="BH10" s="34" t="s">
        <v>206</v>
      </c>
      <c r="BI10" s="41">
        <f t="shared" si="9"/>
        <v>1999999</v>
      </c>
      <c r="BJ10" s="34" t="s">
        <v>88</v>
      </c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</row>
    <row r="11" spans="1:75" x14ac:dyDescent="0.15">
      <c r="A11" s="34">
        <v>7</v>
      </c>
      <c r="B11" s="34"/>
      <c r="C11" s="34" t="s">
        <v>237</v>
      </c>
      <c r="D11" s="34"/>
      <c r="E11" s="34" t="s">
        <v>278</v>
      </c>
      <c r="F11" s="34" t="s">
        <v>295</v>
      </c>
      <c r="G11" s="34"/>
      <c r="H11" s="34"/>
      <c r="I11" s="34" t="s">
        <v>315</v>
      </c>
      <c r="J11" s="34"/>
      <c r="K11" s="34" t="s">
        <v>311</v>
      </c>
      <c r="L11" s="34">
        <v>4</v>
      </c>
      <c r="M11" s="34">
        <f>VLOOKUP(L11,'[1]償却率（定額法）'!$B$6:$C$104,2)</f>
        <v>0.25</v>
      </c>
      <c r="N11" s="35" t="s">
        <v>312</v>
      </c>
      <c r="O11" s="35"/>
      <c r="P11" s="36" t="str">
        <f t="shared" si="0"/>
        <v>1992/02/29</v>
      </c>
      <c r="Q11" s="37">
        <f t="shared" si="1"/>
        <v>1992</v>
      </c>
      <c r="R11" s="37">
        <f t="shared" si="2"/>
        <v>2</v>
      </c>
      <c r="S11" s="37">
        <f t="shared" si="3"/>
        <v>29</v>
      </c>
      <c r="T11" s="34">
        <f t="shared" si="4"/>
        <v>1991</v>
      </c>
      <c r="U11" s="38">
        <v>2000000</v>
      </c>
      <c r="V11" s="39">
        <v>1</v>
      </c>
      <c r="W11" s="34"/>
      <c r="X11" s="40">
        <v>1999999</v>
      </c>
      <c r="Y11" s="40">
        <f t="shared" si="5"/>
        <v>1</v>
      </c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56">
        <f t="shared" si="6"/>
        <v>0</v>
      </c>
      <c r="AO11" s="34"/>
      <c r="AP11" s="41">
        <f t="shared" si="7"/>
        <v>1</v>
      </c>
      <c r="AQ11" s="34" t="s">
        <v>202</v>
      </c>
      <c r="AR11" s="34"/>
      <c r="AS11" s="34"/>
      <c r="AT11" s="34"/>
      <c r="AU11" s="34"/>
      <c r="AV11" s="34" t="s">
        <v>313</v>
      </c>
      <c r="AW11" s="34"/>
      <c r="AX11" s="34" t="s">
        <v>300</v>
      </c>
      <c r="AY11" s="34"/>
      <c r="AZ11" s="34" t="s">
        <v>204</v>
      </c>
      <c r="BA11" s="34">
        <v>0</v>
      </c>
      <c r="BB11" s="34"/>
      <c r="BC11" s="34"/>
      <c r="BD11" s="34"/>
      <c r="BE11" s="34"/>
      <c r="BF11" s="34"/>
      <c r="BG11" s="37">
        <f t="shared" si="8"/>
        <v>31</v>
      </c>
      <c r="BH11" s="34" t="s">
        <v>206</v>
      </c>
      <c r="BI11" s="41">
        <f t="shared" si="9"/>
        <v>1999999</v>
      </c>
      <c r="BJ11" s="34" t="s">
        <v>88</v>
      </c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</row>
    <row r="12" spans="1:75" x14ac:dyDescent="0.15">
      <c r="A12" s="34">
        <v>8</v>
      </c>
      <c r="B12" s="34"/>
      <c r="C12" s="34" t="s">
        <v>237</v>
      </c>
      <c r="D12" s="34"/>
      <c r="E12" s="34" t="s">
        <v>278</v>
      </c>
      <c r="F12" s="34" t="s">
        <v>295</v>
      </c>
      <c r="G12" s="34"/>
      <c r="H12" s="34"/>
      <c r="I12" s="34" t="s">
        <v>316</v>
      </c>
      <c r="J12" s="34"/>
      <c r="K12" s="34" t="s">
        <v>311</v>
      </c>
      <c r="L12" s="34">
        <v>4</v>
      </c>
      <c r="M12" s="34">
        <f>VLOOKUP(L12,'[1]償却率（定額法）'!$B$6:$C$104,2)</f>
        <v>0.25</v>
      </c>
      <c r="N12" s="35" t="s">
        <v>312</v>
      </c>
      <c r="O12" s="35"/>
      <c r="P12" s="36" t="str">
        <f t="shared" si="0"/>
        <v>1992/02/29</v>
      </c>
      <c r="Q12" s="37">
        <f t="shared" si="1"/>
        <v>1992</v>
      </c>
      <c r="R12" s="37">
        <f t="shared" si="2"/>
        <v>2</v>
      </c>
      <c r="S12" s="37">
        <f t="shared" si="3"/>
        <v>29</v>
      </c>
      <c r="T12" s="34">
        <f t="shared" si="4"/>
        <v>1991</v>
      </c>
      <c r="U12" s="38">
        <v>2000000</v>
      </c>
      <c r="V12" s="39">
        <v>1</v>
      </c>
      <c r="W12" s="34"/>
      <c r="X12" s="40">
        <v>1999999</v>
      </c>
      <c r="Y12" s="40">
        <f t="shared" si="5"/>
        <v>1</v>
      </c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56">
        <f t="shared" si="6"/>
        <v>0</v>
      </c>
      <c r="AO12" s="34"/>
      <c r="AP12" s="41">
        <f t="shared" si="7"/>
        <v>1</v>
      </c>
      <c r="AQ12" s="34" t="s">
        <v>202</v>
      </c>
      <c r="AR12" s="34"/>
      <c r="AS12" s="34"/>
      <c r="AT12" s="34"/>
      <c r="AU12" s="34"/>
      <c r="AV12" s="34" t="s">
        <v>313</v>
      </c>
      <c r="AW12" s="34"/>
      <c r="AX12" s="34" t="s">
        <v>300</v>
      </c>
      <c r="AY12" s="34"/>
      <c r="AZ12" s="34" t="s">
        <v>204</v>
      </c>
      <c r="BA12" s="34">
        <v>0</v>
      </c>
      <c r="BB12" s="34"/>
      <c r="BC12" s="34"/>
      <c r="BD12" s="34"/>
      <c r="BE12" s="34"/>
      <c r="BF12" s="34"/>
      <c r="BG12" s="37">
        <f t="shared" si="8"/>
        <v>31</v>
      </c>
      <c r="BH12" s="34" t="s">
        <v>206</v>
      </c>
      <c r="BI12" s="41">
        <f t="shared" si="9"/>
        <v>1999999</v>
      </c>
      <c r="BJ12" s="34" t="s">
        <v>88</v>
      </c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</row>
    <row r="13" spans="1:75" x14ac:dyDescent="0.15">
      <c r="A13" s="34">
        <v>9</v>
      </c>
      <c r="B13" s="34"/>
      <c r="C13" s="34" t="s">
        <v>237</v>
      </c>
      <c r="D13" s="34"/>
      <c r="E13" s="34" t="s">
        <v>278</v>
      </c>
      <c r="F13" s="34" t="s">
        <v>295</v>
      </c>
      <c r="G13" s="34"/>
      <c r="H13" s="34"/>
      <c r="I13" s="34" t="s">
        <v>317</v>
      </c>
      <c r="J13" s="34"/>
      <c r="K13" s="34" t="s">
        <v>311</v>
      </c>
      <c r="L13" s="34">
        <v>4</v>
      </c>
      <c r="M13" s="34">
        <f>VLOOKUP(L13,'[1]償却率（定額法）'!$B$6:$C$104,2)</f>
        <v>0.25</v>
      </c>
      <c r="N13" s="35" t="s">
        <v>312</v>
      </c>
      <c r="O13" s="35"/>
      <c r="P13" s="36" t="str">
        <f t="shared" si="0"/>
        <v>1992/02/29</v>
      </c>
      <c r="Q13" s="37">
        <f t="shared" si="1"/>
        <v>1992</v>
      </c>
      <c r="R13" s="37">
        <f t="shared" si="2"/>
        <v>2</v>
      </c>
      <c r="S13" s="37">
        <f t="shared" si="3"/>
        <v>29</v>
      </c>
      <c r="T13" s="34">
        <f t="shared" si="4"/>
        <v>1991</v>
      </c>
      <c r="U13" s="38">
        <v>2000000</v>
      </c>
      <c r="V13" s="39">
        <v>1</v>
      </c>
      <c r="W13" s="34"/>
      <c r="X13" s="40">
        <v>1999999</v>
      </c>
      <c r="Y13" s="40">
        <f t="shared" si="5"/>
        <v>1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56">
        <f t="shared" si="6"/>
        <v>0</v>
      </c>
      <c r="AO13" s="34"/>
      <c r="AP13" s="41">
        <f t="shared" si="7"/>
        <v>1</v>
      </c>
      <c r="AQ13" s="34" t="s">
        <v>202</v>
      </c>
      <c r="AR13" s="34"/>
      <c r="AS13" s="34"/>
      <c r="AT13" s="34"/>
      <c r="AU13" s="34"/>
      <c r="AV13" s="34" t="s">
        <v>313</v>
      </c>
      <c r="AW13" s="34"/>
      <c r="AX13" s="34" t="s">
        <v>300</v>
      </c>
      <c r="AY13" s="34"/>
      <c r="AZ13" s="34" t="s">
        <v>204</v>
      </c>
      <c r="BA13" s="34">
        <v>0</v>
      </c>
      <c r="BB13" s="34"/>
      <c r="BC13" s="34"/>
      <c r="BD13" s="34"/>
      <c r="BE13" s="34"/>
      <c r="BF13" s="34"/>
      <c r="BG13" s="37">
        <f t="shared" si="8"/>
        <v>31</v>
      </c>
      <c r="BH13" s="34" t="s">
        <v>206</v>
      </c>
      <c r="BI13" s="41">
        <f t="shared" si="9"/>
        <v>1999999</v>
      </c>
      <c r="BJ13" s="34" t="s">
        <v>88</v>
      </c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</row>
    <row r="14" spans="1:75" x14ac:dyDescent="0.15">
      <c r="A14" s="34">
        <v>10</v>
      </c>
      <c r="B14" s="34"/>
      <c r="C14" s="34" t="s">
        <v>237</v>
      </c>
      <c r="D14" s="34"/>
      <c r="E14" s="34" t="s">
        <v>278</v>
      </c>
      <c r="F14" s="34" t="s">
        <v>295</v>
      </c>
      <c r="G14" s="34"/>
      <c r="H14" s="34"/>
      <c r="I14" s="34" t="s">
        <v>318</v>
      </c>
      <c r="J14" s="34"/>
      <c r="K14" s="34" t="s">
        <v>311</v>
      </c>
      <c r="L14" s="34">
        <v>4</v>
      </c>
      <c r="M14" s="34">
        <f>VLOOKUP(L14,'[1]償却率（定額法）'!$B$6:$C$104,2)</f>
        <v>0.25</v>
      </c>
      <c r="N14" s="35" t="s">
        <v>312</v>
      </c>
      <c r="O14" s="35"/>
      <c r="P14" s="36" t="str">
        <f t="shared" si="0"/>
        <v>1992/02/29</v>
      </c>
      <c r="Q14" s="37">
        <f t="shared" si="1"/>
        <v>1992</v>
      </c>
      <c r="R14" s="37">
        <f t="shared" si="2"/>
        <v>2</v>
      </c>
      <c r="S14" s="37">
        <f t="shared" si="3"/>
        <v>29</v>
      </c>
      <c r="T14" s="34">
        <f t="shared" si="4"/>
        <v>1991</v>
      </c>
      <c r="U14" s="38">
        <v>1100000</v>
      </c>
      <c r="V14" s="39">
        <v>1</v>
      </c>
      <c r="W14" s="34"/>
      <c r="X14" s="40">
        <v>1099999</v>
      </c>
      <c r="Y14" s="40">
        <f t="shared" si="5"/>
        <v>1</v>
      </c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56">
        <f t="shared" si="6"/>
        <v>0</v>
      </c>
      <c r="AO14" s="34"/>
      <c r="AP14" s="41">
        <f t="shared" si="7"/>
        <v>1</v>
      </c>
      <c r="AQ14" s="34" t="s">
        <v>202</v>
      </c>
      <c r="AR14" s="34"/>
      <c r="AS14" s="34"/>
      <c r="AT14" s="34"/>
      <c r="AU14" s="34"/>
      <c r="AV14" s="34" t="s">
        <v>313</v>
      </c>
      <c r="AW14" s="34"/>
      <c r="AX14" s="34" t="s">
        <v>300</v>
      </c>
      <c r="AY14" s="34"/>
      <c r="AZ14" s="34" t="s">
        <v>204</v>
      </c>
      <c r="BA14" s="34">
        <v>0</v>
      </c>
      <c r="BB14" s="34"/>
      <c r="BC14" s="34"/>
      <c r="BD14" s="34"/>
      <c r="BE14" s="34"/>
      <c r="BF14" s="34"/>
      <c r="BG14" s="37">
        <f t="shared" si="8"/>
        <v>31</v>
      </c>
      <c r="BH14" s="34" t="s">
        <v>206</v>
      </c>
      <c r="BI14" s="41">
        <f t="shared" si="9"/>
        <v>1099999</v>
      </c>
      <c r="BJ14" s="34" t="s">
        <v>88</v>
      </c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</row>
    <row r="15" spans="1:75" x14ac:dyDescent="0.15">
      <c r="A15" s="34">
        <v>11</v>
      </c>
      <c r="B15" s="34"/>
      <c r="C15" s="34" t="s">
        <v>237</v>
      </c>
      <c r="D15" s="34"/>
      <c r="E15" s="34" t="s">
        <v>278</v>
      </c>
      <c r="F15" s="34" t="s">
        <v>295</v>
      </c>
      <c r="G15" s="34"/>
      <c r="H15" s="34"/>
      <c r="I15" s="34" t="s">
        <v>319</v>
      </c>
      <c r="J15" s="34"/>
      <c r="K15" s="34" t="s">
        <v>311</v>
      </c>
      <c r="L15" s="34">
        <v>4</v>
      </c>
      <c r="M15" s="34">
        <f>VLOOKUP(L15,'[1]償却率（定額法）'!$B$6:$C$104,2)</f>
        <v>0.25</v>
      </c>
      <c r="N15" s="35" t="s">
        <v>320</v>
      </c>
      <c r="O15" s="35"/>
      <c r="P15" s="36" t="str">
        <f t="shared" si="0"/>
        <v>1992/10/01</v>
      </c>
      <c r="Q15" s="37">
        <f t="shared" si="1"/>
        <v>1992</v>
      </c>
      <c r="R15" s="37">
        <f t="shared" si="2"/>
        <v>10</v>
      </c>
      <c r="S15" s="37">
        <f t="shared" si="3"/>
        <v>1</v>
      </c>
      <c r="T15" s="34">
        <f t="shared" si="4"/>
        <v>1992</v>
      </c>
      <c r="U15" s="38">
        <v>2719200</v>
      </c>
      <c r="V15" s="39">
        <v>1</v>
      </c>
      <c r="W15" s="34"/>
      <c r="X15" s="40">
        <v>2719199</v>
      </c>
      <c r="Y15" s="40">
        <f t="shared" si="5"/>
        <v>1</v>
      </c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56">
        <f t="shared" si="6"/>
        <v>0</v>
      </c>
      <c r="AO15" s="34"/>
      <c r="AP15" s="41">
        <f t="shared" si="7"/>
        <v>1</v>
      </c>
      <c r="AQ15" s="34" t="s">
        <v>202</v>
      </c>
      <c r="AR15" s="34"/>
      <c r="AS15" s="34"/>
      <c r="AT15" s="34"/>
      <c r="AU15" s="34"/>
      <c r="AV15" s="34" t="s">
        <v>313</v>
      </c>
      <c r="AW15" s="34"/>
      <c r="AX15" s="34" t="s">
        <v>300</v>
      </c>
      <c r="AY15" s="34"/>
      <c r="AZ15" s="34" t="s">
        <v>204</v>
      </c>
      <c r="BA15" s="34">
        <v>0</v>
      </c>
      <c r="BB15" s="34"/>
      <c r="BC15" s="34"/>
      <c r="BD15" s="34"/>
      <c r="BE15" s="34"/>
      <c r="BF15" s="34"/>
      <c r="BG15" s="37">
        <f t="shared" si="8"/>
        <v>30</v>
      </c>
      <c r="BH15" s="34" t="s">
        <v>206</v>
      </c>
      <c r="BI15" s="41">
        <f t="shared" si="9"/>
        <v>2719199</v>
      </c>
      <c r="BJ15" s="34" t="s">
        <v>88</v>
      </c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x14ac:dyDescent="0.15">
      <c r="A16" s="34">
        <v>12</v>
      </c>
      <c r="B16" s="34"/>
      <c r="C16" s="34" t="s">
        <v>237</v>
      </c>
      <c r="D16" s="34"/>
      <c r="E16" s="34" t="s">
        <v>278</v>
      </c>
      <c r="F16" s="34" t="s">
        <v>295</v>
      </c>
      <c r="G16" s="34"/>
      <c r="H16" s="34"/>
      <c r="I16" s="34" t="s">
        <v>321</v>
      </c>
      <c r="J16" s="34"/>
      <c r="K16" s="34" t="s">
        <v>311</v>
      </c>
      <c r="L16" s="34">
        <v>4</v>
      </c>
      <c r="M16" s="34">
        <f>VLOOKUP(L16,'[1]償却率（定額法）'!$B$6:$C$104,2)</f>
        <v>0.25</v>
      </c>
      <c r="N16" s="35" t="s">
        <v>322</v>
      </c>
      <c r="O16" s="35"/>
      <c r="P16" s="36" t="str">
        <f t="shared" si="0"/>
        <v>1993/09/27</v>
      </c>
      <c r="Q16" s="37">
        <f t="shared" si="1"/>
        <v>1993</v>
      </c>
      <c r="R16" s="37">
        <f t="shared" si="2"/>
        <v>9</v>
      </c>
      <c r="S16" s="37">
        <f t="shared" si="3"/>
        <v>27</v>
      </c>
      <c r="T16" s="34">
        <f t="shared" si="4"/>
        <v>1993</v>
      </c>
      <c r="U16" s="38">
        <v>2708900</v>
      </c>
      <c r="V16" s="39">
        <v>1</v>
      </c>
      <c r="W16" s="34"/>
      <c r="X16" s="40">
        <v>2708899</v>
      </c>
      <c r="Y16" s="40">
        <f t="shared" si="5"/>
        <v>1</v>
      </c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56">
        <f t="shared" si="6"/>
        <v>0</v>
      </c>
      <c r="AO16" s="34"/>
      <c r="AP16" s="41">
        <f t="shared" si="7"/>
        <v>1</v>
      </c>
      <c r="AQ16" s="34" t="s">
        <v>202</v>
      </c>
      <c r="AR16" s="34"/>
      <c r="AS16" s="34"/>
      <c r="AT16" s="34"/>
      <c r="AU16" s="34"/>
      <c r="AV16" s="34" t="s">
        <v>313</v>
      </c>
      <c r="AW16" s="34"/>
      <c r="AX16" s="34" t="s">
        <v>300</v>
      </c>
      <c r="AY16" s="34"/>
      <c r="AZ16" s="34" t="s">
        <v>204</v>
      </c>
      <c r="BA16" s="34">
        <v>0</v>
      </c>
      <c r="BB16" s="34"/>
      <c r="BC16" s="34"/>
      <c r="BD16" s="34"/>
      <c r="BE16" s="34"/>
      <c r="BF16" s="34"/>
      <c r="BG16" s="37">
        <f t="shared" si="8"/>
        <v>29</v>
      </c>
      <c r="BH16" s="34" t="s">
        <v>206</v>
      </c>
      <c r="BI16" s="41">
        <f t="shared" si="9"/>
        <v>2708899</v>
      </c>
      <c r="BJ16" s="34" t="s">
        <v>88</v>
      </c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x14ac:dyDescent="0.15">
      <c r="A17" s="34">
        <v>13</v>
      </c>
      <c r="B17" s="34"/>
      <c r="C17" s="34" t="s">
        <v>237</v>
      </c>
      <c r="D17" s="34"/>
      <c r="E17" s="34" t="s">
        <v>278</v>
      </c>
      <c r="F17" s="34" t="s">
        <v>295</v>
      </c>
      <c r="G17" s="34"/>
      <c r="H17" s="34"/>
      <c r="I17" s="34" t="s">
        <v>323</v>
      </c>
      <c r="J17" s="34"/>
      <c r="K17" s="34" t="s">
        <v>311</v>
      </c>
      <c r="L17" s="34">
        <v>4</v>
      </c>
      <c r="M17" s="34">
        <f>VLOOKUP(L17,'[1]償却率（定額法）'!$B$6:$C$104,2)</f>
        <v>0.25</v>
      </c>
      <c r="N17" s="35" t="s">
        <v>324</v>
      </c>
      <c r="O17" s="35"/>
      <c r="P17" s="36" t="str">
        <f t="shared" si="0"/>
        <v>2001/08/09</v>
      </c>
      <c r="Q17" s="37">
        <f t="shared" si="1"/>
        <v>2001</v>
      </c>
      <c r="R17" s="37">
        <f t="shared" si="2"/>
        <v>8</v>
      </c>
      <c r="S17" s="37">
        <f t="shared" si="3"/>
        <v>9</v>
      </c>
      <c r="T17" s="34">
        <f t="shared" si="4"/>
        <v>2001</v>
      </c>
      <c r="U17" s="38">
        <v>749700</v>
      </c>
      <c r="V17" s="39">
        <v>1</v>
      </c>
      <c r="W17" s="34"/>
      <c r="X17" s="40">
        <v>749699</v>
      </c>
      <c r="Y17" s="40">
        <f t="shared" si="5"/>
        <v>1</v>
      </c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56">
        <f t="shared" si="6"/>
        <v>0</v>
      </c>
      <c r="AO17" s="34"/>
      <c r="AP17" s="41">
        <f t="shared" si="7"/>
        <v>1</v>
      </c>
      <c r="AQ17" s="34" t="s">
        <v>202</v>
      </c>
      <c r="AR17" s="34"/>
      <c r="AS17" s="34"/>
      <c r="AT17" s="34"/>
      <c r="AU17" s="34"/>
      <c r="AV17" s="34" t="s">
        <v>313</v>
      </c>
      <c r="AW17" s="34"/>
      <c r="AX17" s="34" t="s">
        <v>300</v>
      </c>
      <c r="AY17" s="34"/>
      <c r="AZ17" s="34" t="s">
        <v>204</v>
      </c>
      <c r="BA17" s="34">
        <v>0</v>
      </c>
      <c r="BB17" s="34"/>
      <c r="BC17" s="34"/>
      <c r="BD17" s="34"/>
      <c r="BE17" s="34"/>
      <c r="BF17" s="34"/>
      <c r="BG17" s="37">
        <f t="shared" si="8"/>
        <v>21</v>
      </c>
      <c r="BH17" s="34" t="s">
        <v>206</v>
      </c>
      <c r="BI17" s="41">
        <f t="shared" si="9"/>
        <v>749699</v>
      </c>
      <c r="BJ17" s="34" t="s">
        <v>88</v>
      </c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x14ac:dyDescent="0.15">
      <c r="A18" s="34">
        <v>14</v>
      </c>
      <c r="B18" s="34"/>
      <c r="C18" s="34" t="s">
        <v>237</v>
      </c>
      <c r="D18" s="34"/>
      <c r="E18" s="34" t="s">
        <v>278</v>
      </c>
      <c r="F18" s="34" t="s">
        <v>295</v>
      </c>
      <c r="G18" s="34"/>
      <c r="H18" s="34"/>
      <c r="I18" s="34" t="s">
        <v>323</v>
      </c>
      <c r="J18" s="34"/>
      <c r="K18" s="34" t="s">
        <v>311</v>
      </c>
      <c r="L18" s="34">
        <v>4</v>
      </c>
      <c r="M18" s="34">
        <f>VLOOKUP(L18,'[1]償却率（定額法）'!$B$6:$C$104,2)</f>
        <v>0.25</v>
      </c>
      <c r="N18" s="35" t="s">
        <v>324</v>
      </c>
      <c r="O18" s="35"/>
      <c r="P18" s="36" t="str">
        <f t="shared" si="0"/>
        <v>2001/08/09</v>
      </c>
      <c r="Q18" s="37">
        <f t="shared" si="1"/>
        <v>2001</v>
      </c>
      <c r="R18" s="37">
        <f t="shared" si="2"/>
        <v>8</v>
      </c>
      <c r="S18" s="37">
        <f t="shared" si="3"/>
        <v>9</v>
      </c>
      <c r="T18" s="34">
        <f t="shared" si="4"/>
        <v>2001</v>
      </c>
      <c r="U18" s="38">
        <v>749700</v>
      </c>
      <c r="V18" s="39">
        <v>1</v>
      </c>
      <c r="W18" s="34"/>
      <c r="X18" s="40">
        <v>749699</v>
      </c>
      <c r="Y18" s="40">
        <f t="shared" si="5"/>
        <v>1</v>
      </c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56">
        <f t="shared" si="6"/>
        <v>0</v>
      </c>
      <c r="AO18" s="34"/>
      <c r="AP18" s="41">
        <f t="shared" si="7"/>
        <v>1</v>
      </c>
      <c r="AQ18" s="34" t="s">
        <v>202</v>
      </c>
      <c r="AR18" s="34"/>
      <c r="AS18" s="34"/>
      <c r="AT18" s="34"/>
      <c r="AU18" s="34"/>
      <c r="AV18" s="34" t="s">
        <v>313</v>
      </c>
      <c r="AW18" s="34"/>
      <c r="AX18" s="34" t="s">
        <v>300</v>
      </c>
      <c r="AY18" s="34"/>
      <c r="AZ18" s="34" t="s">
        <v>204</v>
      </c>
      <c r="BA18" s="34">
        <v>0</v>
      </c>
      <c r="BB18" s="34"/>
      <c r="BC18" s="34"/>
      <c r="BD18" s="34"/>
      <c r="BE18" s="34"/>
      <c r="BF18" s="34"/>
      <c r="BG18" s="37">
        <f t="shared" si="8"/>
        <v>21</v>
      </c>
      <c r="BH18" s="34" t="s">
        <v>206</v>
      </c>
      <c r="BI18" s="41">
        <f t="shared" si="9"/>
        <v>749699</v>
      </c>
      <c r="BJ18" s="34" t="s">
        <v>88</v>
      </c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x14ac:dyDescent="0.15">
      <c r="A19" s="34">
        <v>15</v>
      </c>
      <c r="B19" s="34"/>
      <c r="C19" s="34" t="s">
        <v>81</v>
      </c>
      <c r="D19" s="34"/>
      <c r="E19" s="34" t="s">
        <v>278</v>
      </c>
      <c r="F19" s="34" t="s">
        <v>295</v>
      </c>
      <c r="G19" s="34"/>
      <c r="H19" s="34"/>
      <c r="I19" s="34" t="s">
        <v>325</v>
      </c>
      <c r="J19" s="34"/>
      <c r="K19" s="34" t="s">
        <v>326</v>
      </c>
      <c r="L19" s="34">
        <v>6</v>
      </c>
      <c r="M19" s="34">
        <f>VLOOKUP(L19,'[1]償却率（定額法）'!$B$6:$C$104,2)</f>
        <v>0.16700000000000001</v>
      </c>
      <c r="N19" s="35" t="s">
        <v>327</v>
      </c>
      <c r="O19" s="35"/>
      <c r="P19" s="36" t="str">
        <f t="shared" si="0"/>
        <v>2011/05/26</v>
      </c>
      <c r="Q19" s="37">
        <f t="shared" si="1"/>
        <v>2011</v>
      </c>
      <c r="R19" s="37">
        <f t="shared" si="2"/>
        <v>5</v>
      </c>
      <c r="S19" s="37">
        <f t="shared" si="3"/>
        <v>26</v>
      </c>
      <c r="T19" s="34">
        <f t="shared" si="4"/>
        <v>2011</v>
      </c>
      <c r="U19" s="38">
        <v>1040000</v>
      </c>
      <c r="V19" s="39">
        <v>1</v>
      </c>
      <c r="W19" s="34"/>
      <c r="X19" s="40">
        <v>1039999</v>
      </c>
      <c r="Y19" s="40">
        <f t="shared" si="5"/>
        <v>1</v>
      </c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56">
        <f t="shared" si="6"/>
        <v>0</v>
      </c>
      <c r="AO19" s="34"/>
      <c r="AP19" s="41">
        <f t="shared" si="7"/>
        <v>1</v>
      </c>
      <c r="AQ19" s="34" t="s">
        <v>202</v>
      </c>
      <c r="AR19" s="34"/>
      <c r="AS19" s="34"/>
      <c r="AT19" s="34"/>
      <c r="AU19" s="34"/>
      <c r="AV19" s="34" t="s">
        <v>313</v>
      </c>
      <c r="AW19" s="34"/>
      <c r="AX19" s="34" t="s">
        <v>300</v>
      </c>
      <c r="AY19" s="34"/>
      <c r="AZ19" s="34" t="s">
        <v>204</v>
      </c>
      <c r="BA19" s="34">
        <v>0</v>
      </c>
      <c r="BB19" s="34"/>
      <c r="BC19" s="34"/>
      <c r="BD19" s="34"/>
      <c r="BE19" s="34"/>
      <c r="BF19" s="34"/>
      <c r="BG19" s="37">
        <f t="shared" si="8"/>
        <v>11</v>
      </c>
      <c r="BH19" s="34" t="s">
        <v>206</v>
      </c>
      <c r="BI19" s="41">
        <f t="shared" si="9"/>
        <v>1039999</v>
      </c>
      <c r="BJ19" s="34" t="s">
        <v>88</v>
      </c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x14ac:dyDescent="0.15">
      <c r="A20" s="34">
        <v>16</v>
      </c>
      <c r="B20" s="34"/>
      <c r="C20" s="34" t="s">
        <v>81</v>
      </c>
      <c r="D20" s="34"/>
      <c r="E20" s="34" t="s">
        <v>278</v>
      </c>
      <c r="F20" s="34" t="s">
        <v>295</v>
      </c>
      <c r="G20" s="34"/>
      <c r="H20" s="34"/>
      <c r="I20" s="34" t="s">
        <v>328</v>
      </c>
      <c r="J20" s="34"/>
      <c r="K20" s="34" t="s">
        <v>326</v>
      </c>
      <c r="L20" s="34">
        <v>6</v>
      </c>
      <c r="M20" s="34">
        <f>VLOOKUP(L20,'[1]償却率（定額法）'!$B$6:$C$104,2)</f>
        <v>0.16700000000000001</v>
      </c>
      <c r="N20" s="35" t="s">
        <v>329</v>
      </c>
      <c r="O20" s="35"/>
      <c r="P20" s="36" t="str">
        <f t="shared" si="0"/>
        <v>2013/05/22</v>
      </c>
      <c r="Q20" s="37">
        <f t="shared" si="1"/>
        <v>2013</v>
      </c>
      <c r="R20" s="37">
        <f t="shared" si="2"/>
        <v>5</v>
      </c>
      <c r="S20" s="37">
        <f t="shared" si="3"/>
        <v>22</v>
      </c>
      <c r="T20" s="34">
        <f t="shared" si="4"/>
        <v>2013</v>
      </c>
      <c r="U20" s="38">
        <v>2062029</v>
      </c>
      <c r="V20" s="39">
        <v>1</v>
      </c>
      <c r="W20" s="34"/>
      <c r="X20" s="40">
        <v>2062028</v>
      </c>
      <c r="Y20" s="40">
        <f t="shared" si="5"/>
        <v>1</v>
      </c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56">
        <f t="shared" si="6"/>
        <v>0</v>
      </c>
      <c r="AO20" s="34"/>
      <c r="AP20" s="41">
        <f t="shared" si="7"/>
        <v>1</v>
      </c>
      <c r="AQ20" s="34" t="s">
        <v>202</v>
      </c>
      <c r="AR20" s="34"/>
      <c r="AS20" s="34"/>
      <c r="AT20" s="34"/>
      <c r="AU20" s="34"/>
      <c r="AV20" s="34" t="s">
        <v>313</v>
      </c>
      <c r="AW20" s="34"/>
      <c r="AX20" s="34" t="s">
        <v>300</v>
      </c>
      <c r="AY20" s="34"/>
      <c r="AZ20" s="34" t="s">
        <v>204</v>
      </c>
      <c r="BA20" s="34">
        <v>0</v>
      </c>
      <c r="BB20" s="34"/>
      <c r="BC20" s="34"/>
      <c r="BD20" s="34"/>
      <c r="BE20" s="34"/>
      <c r="BF20" s="34"/>
      <c r="BG20" s="37">
        <f t="shared" si="8"/>
        <v>9</v>
      </c>
      <c r="BH20" s="34" t="s">
        <v>206</v>
      </c>
      <c r="BI20" s="41">
        <f t="shared" si="9"/>
        <v>2062028</v>
      </c>
      <c r="BJ20" s="34" t="s">
        <v>88</v>
      </c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x14ac:dyDescent="0.15">
      <c r="A21" s="34">
        <v>17</v>
      </c>
      <c r="B21" s="34"/>
      <c r="C21" s="34" t="s">
        <v>81</v>
      </c>
      <c r="D21" s="34"/>
      <c r="E21" s="34" t="s">
        <v>278</v>
      </c>
      <c r="F21" s="34" t="s">
        <v>295</v>
      </c>
      <c r="G21" s="34"/>
      <c r="H21" s="34"/>
      <c r="I21" s="34" t="s">
        <v>330</v>
      </c>
      <c r="J21" s="34"/>
      <c r="K21" s="34" t="s">
        <v>297</v>
      </c>
      <c r="L21" s="34">
        <v>10</v>
      </c>
      <c r="M21" s="34">
        <f>VLOOKUP(L21,'[1]償却率（定額法）'!$B$6:$C$104,2)</f>
        <v>0.1</v>
      </c>
      <c r="N21" s="35" t="s">
        <v>331</v>
      </c>
      <c r="O21" s="35"/>
      <c r="P21" s="36" t="str">
        <f t="shared" si="0"/>
        <v>2013/07/10</v>
      </c>
      <c r="Q21" s="37">
        <f t="shared" si="1"/>
        <v>2013</v>
      </c>
      <c r="R21" s="37">
        <f t="shared" si="2"/>
        <v>7</v>
      </c>
      <c r="S21" s="37">
        <f t="shared" si="3"/>
        <v>10</v>
      </c>
      <c r="T21" s="34">
        <f t="shared" si="4"/>
        <v>2013</v>
      </c>
      <c r="U21" s="38">
        <v>1304100</v>
      </c>
      <c r="V21" s="39">
        <v>1</v>
      </c>
      <c r="W21" s="34"/>
      <c r="X21" s="40">
        <v>1043280</v>
      </c>
      <c r="Y21" s="40">
        <f t="shared" si="5"/>
        <v>260820</v>
      </c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56">
        <f t="shared" si="6"/>
        <v>130410</v>
      </c>
      <c r="AO21" s="34"/>
      <c r="AP21" s="41">
        <f t="shared" si="7"/>
        <v>130410</v>
      </c>
      <c r="AQ21" s="34" t="s">
        <v>202</v>
      </c>
      <c r="AR21" s="34"/>
      <c r="AS21" s="34"/>
      <c r="AT21" s="34"/>
      <c r="AU21" s="34"/>
      <c r="AV21" s="34" t="s">
        <v>299</v>
      </c>
      <c r="AW21" s="34"/>
      <c r="AX21" s="34" t="s">
        <v>300</v>
      </c>
      <c r="AY21" s="34"/>
      <c r="AZ21" s="34" t="s">
        <v>204</v>
      </c>
      <c r="BA21" s="34">
        <v>0</v>
      </c>
      <c r="BB21" s="34"/>
      <c r="BC21" s="34"/>
      <c r="BD21" s="34"/>
      <c r="BE21" s="34"/>
      <c r="BF21" s="34"/>
      <c r="BG21" s="37">
        <f t="shared" si="8"/>
        <v>9</v>
      </c>
      <c r="BH21" s="34" t="s">
        <v>206</v>
      </c>
      <c r="BI21" s="41">
        <f t="shared" si="9"/>
        <v>1173690</v>
      </c>
      <c r="BJ21" s="34" t="s">
        <v>88</v>
      </c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x14ac:dyDescent="0.15">
      <c r="A22" s="34">
        <v>18</v>
      </c>
      <c r="B22" s="34"/>
      <c r="C22" s="34" t="s">
        <v>237</v>
      </c>
      <c r="D22" s="34"/>
      <c r="E22" s="34" t="s">
        <v>278</v>
      </c>
      <c r="F22" s="34" t="s">
        <v>295</v>
      </c>
      <c r="G22" s="34"/>
      <c r="H22" s="34"/>
      <c r="I22" s="34" t="s">
        <v>332</v>
      </c>
      <c r="J22" s="34"/>
      <c r="K22" s="34" t="s">
        <v>333</v>
      </c>
      <c r="L22" s="34">
        <v>15</v>
      </c>
      <c r="M22" s="34">
        <f>VLOOKUP(L22,'[1]償却率（定額法）'!$B$6:$C$104,2)</f>
        <v>6.7000000000000004E-2</v>
      </c>
      <c r="N22" s="35" t="s">
        <v>334</v>
      </c>
      <c r="O22" s="35"/>
      <c r="P22" s="36" t="str">
        <f t="shared" si="0"/>
        <v>1977/10/18</v>
      </c>
      <c r="Q22" s="37">
        <f t="shared" si="1"/>
        <v>1977</v>
      </c>
      <c r="R22" s="37">
        <f t="shared" si="2"/>
        <v>10</v>
      </c>
      <c r="S22" s="37">
        <f t="shared" si="3"/>
        <v>18</v>
      </c>
      <c r="T22" s="34">
        <f t="shared" si="4"/>
        <v>1977</v>
      </c>
      <c r="U22" s="38">
        <v>18000000</v>
      </c>
      <c r="V22" s="39">
        <v>1</v>
      </c>
      <c r="W22" s="34"/>
      <c r="X22" s="40">
        <v>17999999</v>
      </c>
      <c r="Y22" s="40">
        <f t="shared" si="5"/>
        <v>1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56">
        <f t="shared" si="6"/>
        <v>0</v>
      </c>
      <c r="AO22" s="34"/>
      <c r="AP22" s="41">
        <f t="shared" si="7"/>
        <v>1</v>
      </c>
      <c r="AQ22" s="34" t="s">
        <v>202</v>
      </c>
      <c r="AR22" s="34"/>
      <c r="AS22" s="34"/>
      <c r="AT22" s="34"/>
      <c r="AU22" s="34"/>
      <c r="AV22" s="34" t="s">
        <v>335</v>
      </c>
      <c r="AW22" s="34"/>
      <c r="AX22" s="34" t="s">
        <v>300</v>
      </c>
      <c r="AY22" s="34"/>
      <c r="AZ22" s="34" t="s">
        <v>204</v>
      </c>
      <c r="BA22" s="34">
        <v>0</v>
      </c>
      <c r="BB22" s="34"/>
      <c r="BC22" s="34"/>
      <c r="BD22" s="34"/>
      <c r="BE22" s="34"/>
      <c r="BF22" s="34"/>
      <c r="BG22" s="37">
        <f t="shared" si="8"/>
        <v>45</v>
      </c>
      <c r="BH22" s="34" t="s">
        <v>206</v>
      </c>
      <c r="BI22" s="41">
        <f t="shared" si="9"/>
        <v>17999999</v>
      </c>
      <c r="BJ22" s="34" t="s">
        <v>88</v>
      </c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x14ac:dyDescent="0.15">
      <c r="A23" s="34">
        <v>19</v>
      </c>
      <c r="B23" s="34"/>
      <c r="C23" s="34" t="s">
        <v>237</v>
      </c>
      <c r="D23" s="34"/>
      <c r="E23" s="34" t="s">
        <v>278</v>
      </c>
      <c r="F23" s="34" t="s">
        <v>295</v>
      </c>
      <c r="G23" s="34"/>
      <c r="H23" s="34"/>
      <c r="I23" s="34" t="s">
        <v>336</v>
      </c>
      <c r="J23" s="34"/>
      <c r="K23" s="34" t="s">
        <v>337</v>
      </c>
      <c r="L23" s="34">
        <v>8</v>
      </c>
      <c r="M23" s="34">
        <f>VLOOKUP(L23,'[1]償却率（定額法）'!$B$6:$C$104,2)</f>
        <v>0.125</v>
      </c>
      <c r="N23" s="35" t="s">
        <v>338</v>
      </c>
      <c r="O23" s="35"/>
      <c r="P23" s="36" t="str">
        <f t="shared" si="0"/>
        <v>2019/12/06</v>
      </c>
      <c r="Q23" s="37">
        <f t="shared" si="1"/>
        <v>2019</v>
      </c>
      <c r="R23" s="37">
        <f t="shared" si="2"/>
        <v>12</v>
      </c>
      <c r="S23" s="37">
        <f t="shared" si="3"/>
        <v>6</v>
      </c>
      <c r="T23" s="34">
        <f t="shared" si="4"/>
        <v>2019</v>
      </c>
      <c r="U23" s="38">
        <v>624800</v>
      </c>
      <c r="V23" s="39">
        <v>1</v>
      </c>
      <c r="W23" s="34"/>
      <c r="X23" s="40">
        <v>156200</v>
      </c>
      <c r="Y23" s="40">
        <f t="shared" si="5"/>
        <v>468600</v>
      </c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56">
        <f t="shared" si="6"/>
        <v>78100</v>
      </c>
      <c r="AO23" s="34"/>
      <c r="AP23" s="41">
        <f t="shared" si="7"/>
        <v>390500</v>
      </c>
      <c r="AQ23" s="34" t="s">
        <v>202</v>
      </c>
      <c r="AR23" s="34"/>
      <c r="AS23" s="34"/>
      <c r="AT23" s="34"/>
      <c r="AU23" s="34"/>
      <c r="AV23" s="34" t="s">
        <v>339</v>
      </c>
      <c r="AW23" s="34"/>
      <c r="AX23" s="34" t="s">
        <v>300</v>
      </c>
      <c r="AY23" s="34"/>
      <c r="AZ23" s="34" t="s">
        <v>204</v>
      </c>
      <c r="BA23" s="34">
        <v>0</v>
      </c>
      <c r="BB23" s="34"/>
      <c r="BC23" s="34"/>
      <c r="BD23" s="34"/>
      <c r="BE23" s="34"/>
      <c r="BF23" s="34"/>
      <c r="BG23" s="37">
        <f t="shared" si="8"/>
        <v>3</v>
      </c>
      <c r="BH23" s="34" t="s">
        <v>206</v>
      </c>
      <c r="BI23" s="41">
        <f t="shared" si="9"/>
        <v>234300</v>
      </c>
      <c r="BJ23" s="34" t="s">
        <v>88</v>
      </c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x14ac:dyDescent="0.15">
      <c r="A24" s="34">
        <v>20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 t="e">
        <f>VLOOKUP(L24,'[1]償却率（定額法）'!$B$6:$C$104,2)</f>
        <v>#N/A</v>
      </c>
      <c r="N24" s="35"/>
      <c r="O24" s="35"/>
      <c r="P24" s="36">
        <f t="shared" si="0"/>
        <v>0</v>
      </c>
      <c r="Q24" s="37">
        <f t="shared" si="1"/>
        <v>1900</v>
      </c>
      <c r="R24" s="37">
        <f t="shared" si="2"/>
        <v>1</v>
      </c>
      <c r="S24" s="37">
        <f t="shared" si="3"/>
        <v>0</v>
      </c>
      <c r="T24" s="34" t="str">
        <f t="shared" si="4"/>
        <v/>
      </c>
      <c r="U24" s="38"/>
      <c r="V24" s="39">
        <v>1</v>
      </c>
      <c r="W24" s="34"/>
      <c r="X24" s="40">
        <f t="shared" ref="X24:X68" si="10">IF(BG24=0,0,IF(BG24&gt;L24,U24-1,ROUND((U24*M24)*(BG24-1),0)))</f>
        <v>0</v>
      </c>
      <c r="Y24" s="40">
        <f t="shared" si="5"/>
        <v>0</v>
      </c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56">
        <f t="shared" si="6"/>
        <v>0</v>
      </c>
      <c r="AO24" s="34"/>
      <c r="AP24" s="41">
        <f t="shared" si="7"/>
        <v>0</v>
      </c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7">
        <f t="shared" si="8"/>
        <v>0</v>
      </c>
      <c r="BH24" s="34"/>
      <c r="BI24" s="41">
        <f t="shared" si="9"/>
        <v>0</v>
      </c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x14ac:dyDescent="0.15">
      <c r="A25" s="34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 t="e">
        <f>VLOOKUP(L25,'[1]償却率（定額法）'!$B$6:$C$104,2)</f>
        <v>#N/A</v>
      </c>
      <c r="N25" s="35"/>
      <c r="O25" s="35"/>
      <c r="P25" s="36">
        <f t="shared" si="0"/>
        <v>0</v>
      </c>
      <c r="Q25" s="37">
        <f t="shared" si="1"/>
        <v>1900</v>
      </c>
      <c r="R25" s="37">
        <f t="shared" si="2"/>
        <v>1</v>
      </c>
      <c r="S25" s="37">
        <f t="shared" si="3"/>
        <v>0</v>
      </c>
      <c r="T25" s="34" t="str">
        <f t="shared" si="4"/>
        <v/>
      </c>
      <c r="U25" s="38"/>
      <c r="V25" s="39">
        <v>1</v>
      </c>
      <c r="W25" s="34"/>
      <c r="X25" s="40">
        <f t="shared" si="10"/>
        <v>0</v>
      </c>
      <c r="Y25" s="40">
        <f t="shared" si="5"/>
        <v>0</v>
      </c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56">
        <f t="shared" si="6"/>
        <v>0</v>
      </c>
      <c r="AO25" s="34"/>
      <c r="AP25" s="41">
        <f t="shared" si="7"/>
        <v>0</v>
      </c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7">
        <f t="shared" si="8"/>
        <v>0</v>
      </c>
      <c r="BH25" s="34"/>
      <c r="BI25" s="41">
        <f t="shared" si="9"/>
        <v>0</v>
      </c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x14ac:dyDescent="0.15">
      <c r="A26" s="34">
        <v>22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 t="e">
        <f>VLOOKUP(L26,'[1]償却率（定額法）'!$B$6:$C$104,2)</f>
        <v>#N/A</v>
      </c>
      <c r="N26" s="35"/>
      <c r="O26" s="35"/>
      <c r="P26" s="36">
        <f t="shared" si="0"/>
        <v>0</v>
      </c>
      <c r="Q26" s="37">
        <f t="shared" si="1"/>
        <v>1900</v>
      </c>
      <c r="R26" s="37">
        <f t="shared" si="2"/>
        <v>1</v>
      </c>
      <c r="S26" s="37">
        <f t="shared" si="3"/>
        <v>0</v>
      </c>
      <c r="T26" s="34" t="str">
        <f t="shared" si="4"/>
        <v/>
      </c>
      <c r="U26" s="38"/>
      <c r="V26" s="39">
        <v>1</v>
      </c>
      <c r="W26" s="34"/>
      <c r="X26" s="40">
        <f t="shared" si="10"/>
        <v>0</v>
      </c>
      <c r="Y26" s="40">
        <f t="shared" si="5"/>
        <v>0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56">
        <f t="shared" si="6"/>
        <v>0</v>
      </c>
      <c r="AO26" s="34"/>
      <c r="AP26" s="41">
        <f t="shared" si="7"/>
        <v>0</v>
      </c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7">
        <f t="shared" si="8"/>
        <v>0</v>
      </c>
      <c r="BH26" s="34"/>
      <c r="BI26" s="41">
        <f t="shared" si="9"/>
        <v>0</v>
      </c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x14ac:dyDescent="0.15">
      <c r="A27" s="34">
        <v>23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 t="e">
        <f>VLOOKUP(L27,'[1]償却率（定額法）'!$B$6:$C$104,2)</f>
        <v>#N/A</v>
      </c>
      <c r="N27" s="35"/>
      <c r="O27" s="35"/>
      <c r="P27" s="36">
        <f t="shared" si="0"/>
        <v>0</v>
      </c>
      <c r="Q27" s="37">
        <f t="shared" si="1"/>
        <v>1900</v>
      </c>
      <c r="R27" s="37">
        <f t="shared" si="2"/>
        <v>1</v>
      </c>
      <c r="S27" s="37">
        <f t="shared" si="3"/>
        <v>0</v>
      </c>
      <c r="T27" s="34" t="str">
        <f t="shared" si="4"/>
        <v/>
      </c>
      <c r="U27" s="38"/>
      <c r="V27" s="39">
        <v>1</v>
      </c>
      <c r="W27" s="34"/>
      <c r="X27" s="40">
        <f t="shared" si="10"/>
        <v>0</v>
      </c>
      <c r="Y27" s="40">
        <f t="shared" si="5"/>
        <v>0</v>
      </c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56">
        <f t="shared" si="6"/>
        <v>0</v>
      </c>
      <c r="AO27" s="34"/>
      <c r="AP27" s="41">
        <f t="shared" si="7"/>
        <v>0</v>
      </c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7">
        <f t="shared" si="8"/>
        <v>0</v>
      </c>
      <c r="BH27" s="34"/>
      <c r="BI27" s="41">
        <f t="shared" si="9"/>
        <v>0</v>
      </c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x14ac:dyDescent="0.15">
      <c r="A28" s="34">
        <v>24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 t="e">
        <f>VLOOKUP(L28,'[1]償却率（定額法）'!$B$6:$C$104,2)</f>
        <v>#N/A</v>
      </c>
      <c r="N28" s="35"/>
      <c r="O28" s="35"/>
      <c r="P28" s="36">
        <f t="shared" si="0"/>
        <v>0</v>
      </c>
      <c r="Q28" s="37">
        <f t="shared" si="1"/>
        <v>1900</v>
      </c>
      <c r="R28" s="37">
        <f t="shared" si="2"/>
        <v>1</v>
      </c>
      <c r="S28" s="37">
        <f t="shared" si="3"/>
        <v>0</v>
      </c>
      <c r="T28" s="34" t="str">
        <f t="shared" si="4"/>
        <v/>
      </c>
      <c r="U28" s="38"/>
      <c r="V28" s="39">
        <v>1</v>
      </c>
      <c r="W28" s="34"/>
      <c r="X28" s="40">
        <f t="shared" si="10"/>
        <v>0</v>
      </c>
      <c r="Y28" s="40">
        <f t="shared" si="5"/>
        <v>0</v>
      </c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56">
        <f t="shared" si="6"/>
        <v>0</v>
      </c>
      <c r="AO28" s="34"/>
      <c r="AP28" s="41">
        <f t="shared" si="7"/>
        <v>0</v>
      </c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7">
        <f t="shared" si="8"/>
        <v>0</v>
      </c>
      <c r="BH28" s="34"/>
      <c r="BI28" s="41">
        <f t="shared" si="9"/>
        <v>0</v>
      </c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x14ac:dyDescent="0.15">
      <c r="A29" s="34">
        <v>25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 t="e">
        <f>VLOOKUP(L29,'[1]償却率（定額法）'!$B$6:$C$104,2)</f>
        <v>#N/A</v>
      </c>
      <c r="N29" s="35"/>
      <c r="O29" s="35"/>
      <c r="P29" s="36">
        <f t="shared" si="0"/>
        <v>0</v>
      </c>
      <c r="Q29" s="37">
        <f t="shared" si="1"/>
        <v>1900</v>
      </c>
      <c r="R29" s="37">
        <f t="shared" si="2"/>
        <v>1</v>
      </c>
      <c r="S29" s="37">
        <f t="shared" si="3"/>
        <v>0</v>
      </c>
      <c r="T29" s="34" t="str">
        <f t="shared" si="4"/>
        <v/>
      </c>
      <c r="U29" s="38"/>
      <c r="V29" s="39">
        <v>1</v>
      </c>
      <c r="W29" s="34"/>
      <c r="X29" s="40">
        <f t="shared" si="10"/>
        <v>0</v>
      </c>
      <c r="Y29" s="40">
        <f t="shared" si="5"/>
        <v>0</v>
      </c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56">
        <f t="shared" si="6"/>
        <v>0</v>
      </c>
      <c r="AO29" s="34"/>
      <c r="AP29" s="41">
        <f t="shared" si="7"/>
        <v>0</v>
      </c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7">
        <f t="shared" si="8"/>
        <v>0</v>
      </c>
      <c r="BH29" s="34"/>
      <c r="BI29" s="41">
        <f t="shared" si="9"/>
        <v>0</v>
      </c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x14ac:dyDescent="0.15">
      <c r="A30" s="34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 t="e">
        <f>VLOOKUP(L30,'[1]償却率（定額法）'!$B$6:$C$104,2)</f>
        <v>#N/A</v>
      </c>
      <c r="N30" s="35"/>
      <c r="O30" s="35"/>
      <c r="P30" s="36">
        <f t="shared" si="0"/>
        <v>0</v>
      </c>
      <c r="Q30" s="37">
        <f t="shared" si="1"/>
        <v>1900</v>
      </c>
      <c r="R30" s="37">
        <f t="shared" si="2"/>
        <v>1</v>
      </c>
      <c r="S30" s="37">
        <f t="shared" si="3"/>
        <v>0</v>
      </c>
      <c r="T30" s="34" t="str">
        <f t="shared" si="4"/>
        <v/>
      </c>
      <c r="U30" s="38"/>
      <c r="V30" s="39">
        <v>1</v>
      </c>
      <c r="W30" s="34"/>
      <c r="X30" s="40">
        <f t="shared" si="10"/>
        <v>0</v>
      </c>
      <c r="Y30" s="40">
        <f t="shared" si="5"/>
        <v>0</v>
      </c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56">
        <f t="shared" si="6"/>
        <v>0</v>
      </c>
      <c r="AO30" s="34"/>
      <c r="AP30" s="41">
        <f t="shared" si="7"/>
        <v>0</v>
      </c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7">
        <f t="shared" si="8"/>
        <v>0</v>
      </c>
      <c r="BH30" s="34"/>
      <c r="BI30" s="41">
        <f t="shared" si="9"/>
        <v>0</v>
      </c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x14ac:dyDescent="0.15">
      <c r="A31" s="34">
        <v>27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 t="e">
        <f>VLOOKUP(L31,'[1]償却率（定額法）'!$B$6:$C$104,2)</f>
        <v>#N/A</v>
      </c>
      <c r="N31" s="35"/>
      <c r="O31" s="35"/>
      <c r="P31" s="36">
        <f t="shared" si="0"/>
        <v>0</v>
      </c>
      <c r="Q31" s="37">
        <f t="shared" si="1"/>
        <v>1900</v>
      </c>
      <c r="R31" s="37">
        <f t="shared" si="2"/>
        <v>1</v>
      </c>
      <c r="S31" s="37">
        <f t="shared" si="3"/>
        <v>0</v>
      </c>
      <c r="T31" s="34" t="str">
        <f t="shared" si="4"/>
        <v/>
      </c>
      <c r="U31" s="38"/>
      <c r="V31" s="39">
        <v>1</v>
      </c>
      <c r="W31" s="34"/>
      <c r="X31" s="40">
        <f t="shared" si="10"/>
        <v>0</v>
      </c>
      <c r="Y31" s="40">
        <f t="shared" si="5"/>
        <v>0</v>
      </c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56">
        <f t="shared" si="6"/>
        <v>0</v>
      </c>
      <c r="AO31" s="34"/>
      <c r="AP31" s="41">
        <f t="shared" si="7"/>
        <v>0</v>
      </c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7">
        <f t="shared" si="8"/>
        <v>0</v>
      </c>
      <c r="BH31" s="34"/>
      <c r="BI31" s="41">
        <f t="shared" si="9"/>
        <v>0</v>
      </c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x14ac:dyDescent="0.15">
      <c r="A32" s="34">
        <v>28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 t="e">
        <f>VLOOKUP(L32,'[1]償却率（定額法）'!$B$6:$C$104,2)</f>
        <v>#N/A</v>
      </c>
      <c r="N32" s="35"/>
      <c r="O32" s="35"/>
      <c r="P32" s="36">
        <f t="shared" si="0"/>
        <v>0</v>
      </c>
      <c r="Q32" s="37">
        <f t="shared" si="1"/>
        <v>1900</v>
      </c>
      <c r="R32" s="37">
        <f t="shared" si="2"/>
        <v>1</v>
      </c>
      <c r="S32" s="37">
        <f t="shared" si="3"/>
        <v>0</v>
      </c>
      <c r="T32" s="34" t="str">
        <f t="shared" si="4"/>
        <v/>
      </c>
      <c r="U32" s="38"/>
      <c r="V32" s="39">
        <v>1</v>
      </c>
      <c r="W32" s="34"/>
      <c r="X32" s="40">
        <f t="shared" si="10"/>
        <v>0</v>
      </c>
      <c r="Y32" s="40">
        <f t="shared" si="5"/>
        <v>0</v>
      </c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56">
        <f t="shared" si="6"/>
        <v>0</v>
      </c>
      <c r="AO32" s="34"/>
      <c r="AP32" s="41">
        <f t="shared" si="7"/>
        <v>0</v>
      </c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7">
        <f t="shared" si="8"/>
        <v>0</v>
      </c>
      <c r="BH32" s="34"/>
      <c r="BI32" s="41">
        <f t="shared" si="9"/>
        <v>0</v>
      </c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x14ac:dyDescent="0.15">
      <c r="A33" s="34">
        <v>29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 t="e">
        <f>VLOOKUP(L33,'[1]償却率（定額法）'!$B$6:$C$104,2)</f>
        <v>#N/A</v>
      </c>
      <c r="N33" s="35"/>
      <c r="O33" s="35"/>
      <c r="P33" s="36">
        <f t="shared" si="0"/>
        <v>0</v>
      </c>
      <c r="Q33" s="37">
        <f t="shared" si="1"/>
        <v>1900</v>
      </c>
      <c r="R33" s="37">
        <f t="shared" si="2"/>
        <v>1</v>
      </c>
      <c r="S33" s="37">
        <f t="shared" si="3"/>
        <v>0</v>
      </c>
      <c r="T33" s="34" t="str">
        <f t="shared" si="4"/>
        <v/>
      </c>
      <c r="U33" s="38"/>
      <c r="V33" s="39">
        <v>1</v>
      </c>
      <c r="W33" s="34"/>
      <c r="X33" s="40">
        <f t="shared" si="10"/>
        <v>0</v>
      </c>
      <c r="Y33" s="40">
        <f t="shared" si="5"/>
        <v>0</v>
      </c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56">
        <f t="shared" si="6"/>
        <v>0</v>
      </c>
      <c r="AO33" s="34"/>
      <c r="AP33" s="41">
        <f t="shared" si="7"/>
        <v>0</v>
      </c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7">
        <f t="shared" si="8"/>
        <v>0</v>
      </c>
      <c r="BH33" s="34"/>
      <c r="BI33" s="41">
        <f t="shared" si="9"/>
        <v>0</v>
      </c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15">
      <c r="A34" s="34">
        <v>30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 t="e">
        <f>VLOOKUP(L34,'[1]償却率（定額法）'!$B$6:$C$104,2)</f>
        <v>#N/A</v>
      </c>
      <c r="N34" s="35"/>
      <c r="O34" s="35"/>
      <c r="P34" s="36">
        <f t="shared" si="0"/>
        <v>0</v>
      </c>
      <c r="Q34" s="37">
        <f t="shared" si="1"/>
        <v>1900</v>
      </c>
      <c r="R34" s="37">
        <f t="shared" si="2"/>
        <v>1</v>
      </c>
      <c r="S34" s="37">
        <f t="shared" si="3"/>
        <v>0</v>
      </c>
      <c r="T34" s="34" t="str">
        <f t="shared" si="4"/>
        <v/>
      </c>
      <c r="U34" s="38"/>
      <c r="V34" s="39">
        <v>1</v>
      </c>
      <c r="W34" s="34"/>
      <c r="X34" s="40">
        <f t="shared" si="10"/>
        <v>0</v>
      </c>
      <c r="Y34" s="40">
        <f t="shared" si="5"/>
        <v>0</v>
      </c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56">
        <f t="shared" si="6"/>
        <v>0</v>
      </c>
      <c r="AO34" s="34"/>
      <c r="AP34" s="41">
        <f t="shared" si="7"/>
        <v>0</v>
      </c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7">
        <f t="shared" si="8"/>
        <v>0</v>
      </c>
      <c r="BH34" s="34"/>
      <c r="BI34" s="41">
        <f t="shared" si="9"/>
        <v>0</v>
      </c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</row>
    <row r="35" spans="1:75" x14ac:dyDescent="0.15">
      <c r="A35" s="34">
        <v>31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 t="e">
        <f>VLOOKUP(L35,'[1]償却率（定額法）'!$B$6:$C$104,2)</f>
        <v>#N/A</v>
      </c>
      <c r="N35" s="35"/>
      <c r="O35" s="35"/>
      <c r="P35" s="36">
        <f t="shared" si="0"/>
        <v>0</v>
      </c>
      <c r="Q35" s="37">
        <f t="shared" si="1"/>
        <v>1900</v>
      </c>
      <c r="R35" s="37">
        <f t="shared" si="2"/>
        <v>1</v>
      </c>
      <c r="S35" s="37">
        <f t="shared" si="3"/>
        <v>0</v>
      </c>
      <c r="T35" s="34" t="str">
        <f t="shared" si="4"/>
        <v/>
      </c>
      <c r="U35" s="38"/>
      <c r="V35" s="39">
        <v>1</v>
      </c>
      <c r="W35" s="34"/>
      <c r="X35" s="40">
        <f t="shared" si="10"/>
        <v>0</v>
      </c>
      <c r="Y35" s="40">
        <f t="shared" si="5"/>
        <v>0</v>
      </c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56">
        <f t="shared" si="6"/>
        <v>0</v>
      </c>
      <c r="AO35" s="34"/>
      <c r="AP35" s="41">
        <f t="shared" si="7"/>
        <v>0</v>
      </c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7">
        <f t="shared" si="8"/>
        <v>0</v>
      </c>
      <c r="BH35" s="34"/>
      <c r="BI35" s="41">
        <f t="shared" si="9"/>
        <v>0</v>
      </c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</row>
    <row r="36" spans="1:75" x14ac:dyDescent="0.15">
      <c r="A36" s="34">
        <v>32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 t="e">
        <f>VLOOKUP(L36,'[1]償却率（定額法）'!$B$6:$C$104,2)</f>
        <v>#N/A</v>
      </c>
      <c r="N36" s="35"/>
      <c r="O36" s="35"/>
      <c r="P36" s="36">
        <f t="shared" si="0"/>
        <v>0</v>
      </c>
      <c r="Q36" s="37">
        <f t="shared" si="1"/>
        <v>1900</v>
      </c>
      <c r="R36" s="37">
        <f t="shared" si="2"/>
        <v>1</v>
      </c>
      <c r="S36" s="37">
        <f t="shared" si="3"/>
        <v>0</v>
      </c>
      <c r="T36" s="34" t="str">
        <f t="shared" si="4"/>
        <v/>
      </c>
      <c r="U36" s="38"/>
      <c r="V36" s="39">
        <v>1</v>
      </c>
      <c r="W36" s="34"/>
      <c r="X36" s="40">
        <f t="shared" si="10"/>
        <v>0</v>
      </c>
      <c r="Y36" s="40">
        <f t="shared" si="5"/>
        <v>0</v>
      </c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56">
        <f t="shared" si="6"/>
        <v>0</v>
      </c>
      <c r="AO36" s="34"/>
      <c r="AP36" s="41">
        <f t="shared" si="7"/>
        <v>0</v>
      </c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7">
        <f t="shared" si="8"/>
        <v>0</v>
      </c>
      <c r="BH36" s="34"/>
      <c r="BI36" s="41">
        <f t="shared" si="9"/>
        <v>0</v>
      </c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</row>
    <row r="37" spans="1:75" x14ac:dyDescent="0.15">
      <c r="A37" s="34">
        <v>33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 t="e">
        <f>VLOOKUP(L37,'[1]償却率（定額法）'!$B$6:$C$104,2)</f>
        <v>#N/A</v>
      </c>
      <c r="N37" s="35"/>
      <c r="O37" s="35"/>
      <c r="P37" s="36">
        <f t="shared" si="0"/>
        <v>0</v>
      </c>
      <c r="Q37" s="37">
        <f t="shared" si="1"/>
        <v>1900</v>
      </c>
      <c r="R37" s="37">
        <f t="shared" si="2"/>
        <v>1</v>
      </c>
      <c r="S37" s="37">
        <f t="shared" si="3"/>
        <v>0</v>
      </c>
      <c r="T37" s="34" t="str">
        <f t="shared" si="4"/>
        <v/>
      </c>
      <c r="U37" s="38"/>
      <c r="V37" s="39">
        <v>1</v>
      </c>
      <c r="W37" s="34"/>
      <c r="X37" s="40">
        <f t="shared" si="10"/>
        <v>0</v>
      </c>
      <c r="Y37" s="40">
        <f t="shared" si="5"/>
        <v>0</v>
      </c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56">
        <f t="shared" si="6"/>
        <v>0</v>
      </c>
      <c r="AO37" s="34"/>
      <c r="AP37" s="41">
        <f t="shared" si="7"/>
        <v>0</v>
      </c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7">
        <f t="shared" si="8"/>
        <v>0</v>
      </c>
      <c r="BH37" s="34"/>
      <c r="BI37" s="41">
        <f t="shared" si="9"/>
        <v>0</v>
      </c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</row>
    <row r="38" spans="1:75" x14ac:dyDescent="0.15">
      <c r="A38" s="34">
        <v>34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 t="e">
        <f>VLOOKUP(L38,'[1]償却率（定額法）'!$B$6:$C$104,2)</f>
        <v>#N/A</v>
      </c>
      <c r="N38" s="35"/>
      <c r="O38" s="35"/>
      <c r="P38" s="36">
        <f t="shared" si="0"/>
        <v>0</v>
      </c>
      <c r="Q38" s="37">
        <f t="shared" si="1"/>
        <v>1900</v>
      </c>
      <c r="R38" s="37">
        <f t="shared" si="2"/>
        <v>1</v>
      </c>
      <c r="S38" s="37">
        <f t="shared" si="3"/>
        <v>0</v>
      </c>
      <c r="T38" s="34" t="str">
        <f t="shared" si="4"/>
        <v/>
      </c>
      <c r="U38" s="38"/>
      <c r="V38" s="39">
        <v>1</v>
      </c>
      <c r="W38" s="34"/>
      <c r="X38" s="40">
        <f t="shared" si="10"/>
        <v>0</v>
      </c>
      <c r="Y38" s="40">
        <f t="shared" si="5"/>
        <v>0</v>
      </c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56">
        <f t="shared" si="6"/>
        <v>0</v>
      </c>
      <c r="AO38" s="34"/>
      <c r="AP38" s="41">
        <f t="shared" si="7"/>
        <v>0</v>
      </c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7">
        <f t="shared" si="8"/>
        <v>0</v>
      </c>
      <c r="BH38" s="34"/>
      <c r="BI38" s="41">
        <f t="shared" si="9"/>
        <v>0</v>
      </c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</row>
    <row r="39" spans="1:75" x14ac:dyDescent="0.15">
      <c r="A39" s="34">
        <v>35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 t="e">
        <f>VLOOKUP(L39,'[1]償却率（定額法）'!$B$6:$C$104,2)</f>
        <v>#N/A</v>
      </c>
      <c r="N39" s="35"/>
      <c r="O39" s="35"/>
      <c r="P39" s="36">
        <f t="shared" si="0"/>
        <v>0</v>
      </c>
      <c r="Q39" s="37">
        <f t="shared" si="1"/>
        <v>1900</v>
      </c>
      <c r="R39" s="37">
        <f t="shared" si="2"/>
        <v>1</v>
      </c>
      <c r="S39" s="37">
        <f t="shared" si="3"/>
        <v>0</v>
      </c>
      <c r="T39" s="34" t="str">
        <f t="shared" si="4"/>
        <v/>
      </c>
      <c r="U39" s="38"/>
      <c r="V39" s="39">
        <v>1</v>
      </c>
      <c r="W39" s="34"/>
      <c r="X39" s="40">
        <f t="shared" si="10"/>
        <v>0</v>
      </c>
      <c r="Y39" s="40">
        <f t="shared" si="5"/>
        <v>0</v>
      </c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56">
        <f t="shared" si="6"/>
        <v>0</v>
      </c>
      <c r="AO39" s="34"/>
      <c r="AP39" s="41">
        <f t="shared" si="7"/>
        <v>0</v>
      </c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7">
        <f t="shared" si="8"/>
        <v>0</v>
      </c>
      <c r="BH39" s="34"/>
      <c r="BI39" s="41">
        <f t="shared" si="9"/>
        <v>0</v>
      </c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</row>
    <row r="40" spans="1:75" x14ac:dyDescent="0.15">
      <c r="A40" s="34">
        <v>36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 t="e">
        <f>VLOOKUP(L40,'[1]償却率（定額法）'!$B$6:$C$104,2)</f>
        <v>#N/A</v>
      </c>
      <c r="N40" s="35"/>
      <c r="O40" s="35"/>
      <c r="P40" s="36">
        <f t="shared" si="0"/>
        <v>0</v>
      </c>
      <c r="Q40" s="37">
        <f t="shared" si="1"/>
        <v>1900</v>
      </c>
      <c r="R40" s="37">
        <f t="shared" si="2"/>
        <v>1</v>
      </c>
      <c r="S40" s="37">
        <f t="shared" si="3"/>
        <v>0</v>
      </c>
      <c r="T40" s="34" t="str">
        <f t="shared" si="4"/>
        <v/>
      </c>
      <c r="U40" s="38"/>
      <c r="V40" s="39">
        <v>1</v>
      </c>
      <c r="W40" s="34"/>
      <c r="X40" s="40">
        <f t="shared" si="10"/>
        <v>0</v>
      </c>
      <c r="Y40" s="40">
        <f t="shared" si="5"/>
        <v>0</v>
      </c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56">
        <f t="shared" si="6"/>
        <v>0</v>
      </c>
      <c r="AO40" s="34"/>
      <c r="AP40" s="41">
        <f t="shared" si="7"/>
        <v>0</v>
      </c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7">
        <f t="shared" si="8"/>
        <v>0</v>
      </c>
      <c r="BH40" s="34"/>
      <c r="BI40" s="41">
        <f t="shared" si="9"/>
        <v>0</v>
      </c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</row>
    <row r="41" spans="1:75" x14ac:dyDescent="0.15">
      <c r="A41" s="34">
        <v>37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 t="e">
        <f>VLOOKUP(L41,'[1]償却率（定額法）'!$B$6:$C$104,2)</f>
        <v>#N/A</v>
      </c>
      <c r="N41" s="35"/>
      <c r="O41" s="35"/>
      <c r="P41" s="36">
        <f t="shared" si="0"/>
        <v>0</v>
      </c>
      <c r="Q41" s="37">
        <f t="shared" si="1"/>
        <v>1900</v>
      </c>
      <c r="R41" s="37">
        <f t="shared" si="2"/>
        <v>1</v>
      </c>
      <c r="S41" s="37">
        <f t="shared" si="3"/>
        <v>0</v>
      </c>
      <c r="T41" s="34" t="str">
        <f t="shared" si="4"/>
        <v/>
      </c>
      <c r="U41" s="38"/>
      <c r="V41" s="39">
        <v>1</v>
      </c>
      <c r="W41" s="34"/>
      <c r="X41" s="40">
        <f t="shared" si="10"/>
        <v>0</v>
      </c>
      <c r="Y41" s="40">
        <f t="shared" si="5"/>
        <v>0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56">
        <f t="shared" si="6"/>
        <v>0</v>
      </c>
      <c r="AO41" s="34"/>
      <c r="AP41" s="41">
        <f t="shared" si="7"/>
        <v>0</v>
      </c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7">
        <f t="shared" si="8"/>
        <v>0</v>
      </c>
      <c r="BH41" s="34"/>
      <c r="BI41" s="41">
        <f t="shared" si="9"/>
        <v>0</v>
      </c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</row>
    <row r="42" spans="1:75" x14ac:dyDescent="0.15">
      <c r="A42" s="34">
        <v>38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 t="e">
        <f>VLOOKUP(L42,'[1]償却率（定額法）'!$B$6:$C$104,2)</f>
        <v>#N/A</v>
      </c>
      <c r="N42" s="35"/>
      <c r="O42" s="35"/>
      <c r="P42" s="36">
        <f t="shared" si="0"/>
        <v>0</v>
      </c>
      <c r="Q42" s="37">
        <f t="shared" si="1"/>
        <v>1900</v>
      </c>
      <c r="R42" s="37">
        <f t="shared" si="2"/>
        <v>1</v>
      </c>
      <c r="S42" s="37">
        <f t="shared" si="3"/>
        <v>0</v>
      </c>
      <c r="T42" s="34" t="str">
        <f t="shared" si="4"/>
        <v/>
      </c>
      <c r="U42" s="38"/>
      <c r="V42" s="39">
        <v>1</v>
      </c>
      <c r="W42" s="34"/>
      <c r="X42" s="40">
        <f t="shared" si="10"/>
        <v>0</v>
      </c>
      <c r="Y42" s="40">
        <f t="shared" si="5"/>
        <v>0</v>
      </c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56">
        <f t="shared" si="6"/>
        <v>0</v>
      </c>
      <c r="AO42" s="34"/>
      <c r="AP42" s="41">
        <f t="shared" si="7"/>
        <v>0</v>
      </c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7">
        <f t="shared" si="8"/>
        <v>0</v>
      </c>
      <c r="BH42" s="34"/>
      <c r="BI42" s="41">
        <f t="shared" si="9"/>
        <v>0</v>
      </c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</row>
    <row r="43" spans="1:75" x14ac:dyDescent="0.15">
      <c r="A43" s="34">
        <v>39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 t="e">
        <f>VLOOKUP(L43,'[1]償却率（定額法）'!$B$6:$C$104,2)</f>
        <v>#N/A</v>
      </c>
      <c r="N43" s="35"/>
      <c r="O43" s="35"/>
      <c r="P43" s="36">
        <f t="shared" si="0"/>
        <v>0</v>
      </c>
      <c r="Q43" s="37">
        <f t="shared" si="1"/>
        <v>1900</v>
      </c>
      <c r="R43" s="37">
        <f t="shared" si="2"/>
        <v>1</v>
      </c>
      <c r="S43" s="37">
        <f t="shared" si="3"/>
        <v>0</v>
      </c>
      <c r="T43" s="34" t="str">
        <f t="shared" si="4"/>
        <v/>
      </c>
      <c r="U43" s="38"/>
      <c r="V43" s="39">
        <v>1</v>
      </c>
      <c r="W43" s="34"/>
      <c r="X43" s="40">
        <f t="shared" si="10"/>
        <v>0</v>
      </c>
      <c r="Y43" s="40">
        <f t="shared" si="5"/>
        <v>0</v>
      </c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56">
        <f t="shared" si="6"/>
        <v>0</v>
      </c>
      <c r="AO43" s="34"/>
      <c r="AP43" s="41">
        <f t="shared" si="7"/>
        <v>0</v>
      </c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7">
        <f t="shared" si="8"/>
        <v>0</v>
      </c>
      <c r="BH43" s="34"/>
      <c r="BI43" s="41">
        <f t="shared" si="9"/>
        <v>0</v>
      </c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</row>
    <row r="44" spans="1:75" x14ac:dyDescent="0.15">
      <c r="A44" s="34">
        <v>40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 t="e">
        <f>VLOOKUP(L44,'[1]償却率（定額法）'!$B$6:$C$104,2)</f>
        <v>#N/A</v>
      </c>
      <c r="N44" s="35"/>
      <c r="O44" s="35"/>
      <c r="P44" s="36">
        <f t="shared" si="0"/>
        <v>0</v>
      </c>
      <c r="Q44" s="37">
        <f t="shared" si="1"/>
        <v>1900</v>
      </c>
      <c r="R44" s="37">
        <f t="shared" si="2"/>
        <v>1</v>
      </c>
      <c r="S44" s="37">
        <f t="shared" si="3"/>
        <v>0</v>
      </c>
      <c r="T44" s="34" t="str">
        <f t="shared" si="4"/>
        <v/>
      </c>
      <c r="U44" s="38"/>
      <c r="V44" s="39">
        <v>1</v>
      </c>
      <c r="W44" s="34"/>
      <c r="X44" s="40">
        <f t="shared" si="10"/>
        <v>0</v>
      </c>
      <c r="Y44" s="40">
        <f t="shared" si="5"/>
        <v>0</v>
      </c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56">
        <f t="shared" si="6"/>
        <v>0</v>
      </c>
      <c r="AO44" s="34"/>
      <c r="AP44" s="41">
        <f t="shared" si="7"/>
        <v>0</v>
      </c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7">
        <f t="shared" si="8"/>
        <v>0</v>
      </c>
      <c r="BH44" s="34"/>
      <c r="BI44" s="41">
        <f t="shared" si="9"/>
        <v>0</v>
      </c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</row>
    <row r="45" spans="1:75" x14ac:dyDescent="0.15">
      <c r="A45" s="34">
        <v>41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 t="e">
        <f>VLOOKUP(L45,'[1]償却率（定額法）'!$B$6:$C$104,2)</f>
        <v>#N/A</v>
      </c>
      <c r="N45" s="35"/>
      <c r="O45" s="35"/>
      <c r="P45" s="36">
        <f t="shared" si="0"/>
        <v>0</v>
      </c>
      <c r="Q45" s="37">
        <f t="shared" si="1"/>
        <v>1900</v>
      </c>
      <c r="R45" s="37">
        <f t="shared" si="2"/>
        <v>1</v>
      </c>
      <c r="S45" s="37">
        <f t="shared" si="3"/>
        <v>0</v>
      </c>
      <c r="T45" s="34" t="str">
        <f t="shared" si="4"/>
        <v/>
      </c>
      <c r="U45" s="38"/>
      <c r="V45" s="39">
        <v>1</v>
      </c>
      <c r="W45" s="34"/>
      <c r="X45" s="40">
        <f t="shared" si="10"/>
        <v>0</v>
      </c>
      <c r="Y45" s="40">
        <f t="shared" si="5"/>
        <v>0</v>
      </c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56">
        <f t="shared" si="6"/>
        <v>0</v>
      </c>
      <c r="AO45" s="34"/>
      <c r="AP45" s="41">
        <f t="shared" si="7"/>
        <v>0</v>
      </c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7">
        <f t="shared" si="8"/>
        <v>0</v>
      </c>
      <c r="BH45" s="34"/>
      <c r="BI45" s="41">
        <f t="shared" si="9"/>
        <v>0</v>
      </c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</row>
    <row r="46" spans="1:75" x14ac:dyDescent="0.15">
      <c r="A46" s="34">
        <v>42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 t="e">
        <f>VLOOKUP(L46,'[1]償却率（定額法）'!$B$6:$C$104,2)</f>
        <v>#N/A</v>
      </c>
      <c r="N46" s="35"/>
      <c r="O46" s="35"/>
      <c r="P46" s="36">
        <f t="shared" si="0"/>
        <v>0</v>
      </c>
      <c r="Q46" s="37">
        <f t="shared" si="1"/>
        <v>1900</v>
      </c>
      <c r="R46" s="37">
        <f t="shared" si="2"/>
        <v>1</v>
      </c>
      <c r="S46" s="37">
        <f t="shared" si="3"/>
        <v>0</v>
      </c>
      <c r="T46" s="34" t="str">
        <f t="shared" si="4"/>
        <v/>
      </c>
      <c r="U46" s="38"/>
      <c r="V46" s="39">
        <v>1</v>
      </c>
      <c r="W46" s="34"/>
      <c r="X46" s="40">
        <f t="shared" si="10"/>
        <v>0</v>
      </c>
      <c r="Y46" s="40">
        <f t="shared" si="5"/>
        <v>0</v>
      </c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56">
        <f t="shared" si="6"/>
        <v>0</v>
      </c>
      <c r="AO46" s="34"/>
      <c r="AP46" s="41">
        <f t="shared" si="7"/>
        <v>0</v>
      </c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7">
        <f t="shared" si="8"/>
        <v>0</v>
      </c>
      <c r="BH46" s="34"/>
      <c r="BI46" s="41">
        <f t="shared" si="9"/>
        <v>0</v>
      </c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</row>
    <row r="47" spans="1:75" x14ac:dyDescent="0.15">
      <c r="A47" s="34">
        <v>43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 t="e">
        <f>VLOOKUP(L47,'[1]償却率（定額法）'!$B$6:$C$104,2)</f>
        <v>#N/A</v>
      </c>
      <c r="N47" s="35"/>
      <c r="O47" s="35"/>
      <c r="P47" s="36">
        <f t="shared" si="0"/>
        <v>0</v>
      </c>
      <c r="Q47" s="37">
        <f t="shared" si="1"/>
        <v>1900</v>
      </c>
      <c r="R47" s="37">
        <f t="shared" si="2"/>
        <v>1</v>
      </c>
      <c r="S47" s="37">
        <f t="shared" si="3"/>
        <v>0</v>
      </c>
      <c r="T47" s="34" t="str">
        <f t="shared" si="4"/>
        <v/>
      </c>
      <c r="U47" s="38"/>
      <c r="V47" s="39">
        <v>1</v>
      </c>
      <c r="W47" s="34"/>
      <c r="X47" s="40">
        <f t="shared" si="10"/>
        <v>0</v>
      </c>
      <c r="Y47" s="40">
        <f t="shared" si="5"/>
        <v>0</v>
      </c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56">
        <f t="shared" si="6"/>
        <v>0</v>
      </c>
      <c r="AO47" s="34"/>
      <c r="AP47" s="41">
        <f t="shared" si="7"/>
        <v>0</v>
      </c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7">
        <f t="shared" si="8"/>
        <v>0</v>
      </c>
      <c r="BH47" s="34"/>
      <c r="BI47" s="41">
        <f t="shared" si="9"/>
        <v>0</v>
      </c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</row>
    <row r="48" spans="1:75" x14ac:dyDescent="0.15">
      <c r="A48" s="34">
        <v>44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 t="e">
        <f>VLOOKUP(L48,'[1]償却率（定額法）'!$B$6:$C$104,2)</f>
        <v>#N/A</v>
      </c>
      <c r="N48" s="35"/>
      <c r="O48" s="35"/>
      <c r="P48" s="36">
        <f t="shared" si="0"/>
        <v>0</v>
      </c>
      <c r="Q48" s="37">
        <f t="shared" si="1"/>
        <v>1900</v>
      </c>
      <c r="R48" s="37">
        <f t="shared" si="2"/>
        <v>1</v>
      </c>
      <c r="S48" s="37">
        <f t="shared" si="3"/>
        <v>0</v>
      </c>
      <c r="T48" s="34" t="str">
        <f t="shared" si="4"/>
        <v/>
      </c>
      <c r="U48" s="38"/>
      <c r="V48" s="39">
        <v>1</v>
      </c>
      <c r="W48" s="34"/>
      <c r="X48" s="40">
        <f t="shared" si="10"/>
        <v>0</v>
      </c>
      <c r="Y48" s="40">
        <f t="shared" si="5"/>
        <v>0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56">
        <f t="shared" si="6"/>
        <v>0</v>
      </c>
      <c r="AO48" s="34"/>
      <c r="AP48" s="41">
        <f t="shared" si="7"/>
        <v>0</v>
      </c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7">
        <f t="shared" si="8"/>
        <v>0</v>
      </c>
      <c r="BH48" s="34"/>
      <c r="BI48" s="41">
        <f t="shared" si="9"/>
        <v>0</v>
      </c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</row>
    <row r="49" spans="1:75" x14ac:dyDescent="0.15">
      <c r="A49" s="34">
        <v>45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 t="e">
        <f>VLOOKUP(L49,'[1]償却率（定額法）'!$B$6:$C$104,2)</f>
        <v>#N/A</v>
      </c>
      <c r="N49" s="35"/>
      <c r="O49" s="35"/>
      <c r="P49" s="36">
        <f t="shared" si="0"/>
        <v>0</v>
      </c>
      <c r="Q49" s="37">
        <f t="shared" si="1"/>
        <v>1900</v>
      </c>
      <c r="R49" s="37">
        <f t="shared" si="2"/>
        <v>1</v>
      </c>
      <c r="S49" s="37">
        <f t="shared" si="3"/>
        <v>0</v>
      </c>
      <c r="T49" s="34" t="str">
        <f t="shared" si="4"/>
        <v/>
      </c>
      <c r="U49" s="38"/>
      <c r="V49" s="39">
        <v>1</v>
      </c>
      <c r="W49" s="34"/>
      <c r="X49" s="40">
        <f t="shared" si="10"/>
        <v>0</v>
      </c>
      <c r="Y49" s="40">
        <f t="shared" si="5"/>
        <v>0</v>
      </c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56">
        <f t="shared" si="6"/>
        <v>0</v>
      </c>
      <c r="AO49" s="34"/>
      <c r="AP49" s="41">
        <f t="shared" si="7"/>
        <v>0</v>
      </c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7">
        <f t="shared" si="8"/>
        <v>0</v>
      </c>
      <c r="BH49" s="34"/>
      <c r="BI49" s="41">
        <f t="shared" si="9"/>
        <v>0</v>
      </c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</row>
    <row r="50" spans="1:75" x14ac:dyDescent="0.15">
      <c r="A50" s="34">
        <v>46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 t="e">
        <f>VLOOKUP(L50,'[1]償却率（定額法）'!$B$6:$C$104,2)</f>
        <v>#N/A</v>
      </c>
      <c r="N50" s="35"/>
      <c r="O50" s="35"/>
      <c r="P50" s="36">
        <f t="shared" si="0"/>
        <v>0</v>
      </c>
      <c r="Q50" s="37">
        <f t="shared" si="1"/>
        <v>1900</v>
      </c>
      <c r="R50" s="37">
        <f t="shared" si="2"/>
        <v>1</v>
      </c>
      <c r="S50" s="37">
        <f t="shared" si="3"/>
        <v>0</v>
      </c>
      <c r="T50" s="34" t="str">
        <f t="shared" si="4"/>
        <v/>
      </c>
      <c r="U50" s="38"/>
      <c r="V50" s="39">
        <v>1</v>
      </c>
      <c r="W50" s="34"/>
      <c r="X50" s="40">
        <f t="shared" si="10"/>
        <v>0</v>
      </c>
      <c r="Y50" s="40">
        <f t="shared" si="5"/>
        <v>0</v>
      </c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56">
        <f t="shared" si="6"/>
        <v>0</v>
      </c>
      <c r="AO50" s="34"/>
      <c r="AP50" s="41">
        <f t="shared" si="7"/>
        <v>0</v>
      </c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7">
        <f t="shared" si="8"/>
        <v>0</v>
      </c>
      <c r="BH50" s="34"/>
      <c r="BI50" s="41">
        <f t="shared" si="9"/>
        <v>0</v>
      </c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</row>
    <row r="51" spans="1:75" x14ac:dyDescent="0.15">
      <c r="A51" s="34">
        <v>47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 t="e">
        <f>VLOOKUP(L51,'[1]償却率（定額法）'!$B$6:$C$104,2)</f>
        <v>#N/A</v>
      </c>
      <c r="N51" s="35"/>
      <c r="O51" s="35"/>
      <c r="P51" s="36">
        <f t="shared" si="0"/>
        <v>0</v>
      </c>
      <c r="Q51" s="37">
        <f t="shared" si="1"/>
        <v>1900</v>
      </c>
      <c r="R51" s="37">
        <f t="shared" si="2"/>
        <v>1</v>
      </c>
      <c r="S51" s="37">
        <f t="shared" si="3"/>
        <v>0</v>
      </c>
      <c r="T51" s="34" t="str">
        <f t="shared" si="4"/>
        <v/>
      </c>
      <c r="U51" s="38"/>
      <c r="V51" s="39">
        <v>1</v>
      </c>
      <c r="W51" s="34"/>
      <c r="X51" s="40">
        <f t="shared" si="10"/>
        <v>0</v>
      </c>
      <c r="Y51" s="40">
        <f t="shared" si="5"/>
        <v>0</v>
      </c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56">
        <f t="shared" si="6"/>
        <v>0</v>
      </c>
      <c r="AO51" s="34"/>
      <c r="AP51" s="41">
        <f t="shared" si="7"/>
        <v>0</v>
      </c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7">
        <f t="shared" si="8"/>
        <v>0</v>
      </c>
      <c r="BH51" s="34"/>
      <c r="BI51" s="41">
        <f t="shared" si="9"/>
        <v>0</v>
      </c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</row>
    <row r="52" spans="1:75" x14ac:dyDescent="0.15">
      <c r="A52" s="34">
        <v>48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 t="e">
        <f>VLOOKUP(L52,'[1]償却率（定額法）'!$B$6:$C$104,2)</f>
        <v>#N/A</v>
      </c>
      <c r="N52" s="35"/>
      <c r="O52" s="35"/>
      <c r="P52" s="36">
        <f t="shared" si="0"/>
        <v>0</v>
      </c>
      <c r="Q52" s="37">
        <f t="shared" si="1"/>
        <v>1900</v>
      </c>
      <c r="R52" s="37">
        <f t="shared" si="2"/>
        <v>1</v>
      </c>
      <c r="S52" s="37">
        <f t="shared" si="3"/>
        <v>0</v>
      </c>
      <c r="T52" s="34" t="str">
        <f t="shared" si="4"/>
        <v/>
      </c>
      <c r="U52" s="38"/>
      <c r="V52" s="39">
        <v>1</v>
      </c>
      <c r="W52" s="34"/>
      <c r="X52" s="40">
        <f t="shared" si="10"/>
        <v>0</v>
      </c>
      <c r="Y52" s="40">
        <f t="shared" si="5"/>
        <v>0</v>
      </c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56">
        <f t="shared" si="6"/>
        <v>0</v>
      </c>
      <c r="AO52" s="34"/>
      <c r="AP52" s="41">
        <f t="shared" si="7"/>
        <v>0</v>
      </c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7">
        <f t="shared" si="8"/>
        <v>0</v>
      </c>
      <c r="BH52" s="34"/>
      <c r="BI52" s="41">
        <f t="shared" si="9"/>
        <v>0</v>
      </c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</row>
    <row r="53" spans="1:75" x14ac:dyDescent="0.15">
      <c r="A53" s="34">
        <v>49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 t="e">
        <f>VLOOKUP(L53,'[1]償却率（定額法）'!$B$6:$C$104,2)</f>
        <v>#N/A</v>
      </c>
      <c r="N53" s="35"/>
      <c r="O53" s="35"/>
      <c r="P53" s="36">
        <f t="shared" si="0"/>
        <v>0</v>
      </c>
      <c r="Q53" s="37">
        <f t="shared" si="1"/>
        <v>1900</v>
      </c>
      <c r="R53" s="37">
        <f t="shared" si="2"/>
        <v>1</v>
      </c>
      <c r="S53" s="37">
        <f t="shared" si="3"/>
        <v>0</v>
      </c>
      <c r="T53" s="34" t="str">
        <f t="shared" si="4"/>
        <v/>
      </c>
      <c r="U53" s="38"/>
      <c r="V53" s="39">
        <v>1</v>
      </c>
      <c r="W53" s="34"/>
      <c r="X53" s="40">
        <f t="shared" si="10"/>
        <v>0</v>
      </c>
      <c r="Y53" s="40">
        <f t="shared" si="5"/>
        <v>0</v>
      </c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56">
        <f t="shared" si="6"/>
        <v>0</v>
      </c>
      <c r="AO53" s="34"/>
      <c r="AP53" s="41">
        <f t="shared" si="7"/>
        <v>0</v>
      </c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7">
        <f t="shared" si="8"/>
        <v>0</v>
      </c>
      <c r="BH53" s="34"/>
      <c r="BI53" s="41">
        <f t="shared" si="9"/>
        <v>0</v>
      </c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</row>
    <row r="54" spans="1:75" x14ac:dyDescent="0.15">
      <c r="A54" s="34">
        <v>50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 t="e">
        <f>VLOOKUP(L54,'[1]償却率（定額法）'!$B$6:$C$104,2)</f>
        <v>#N/A</v>
      </c>
      <c r="N54" s="35"/>
      <c r="O54" s="35"/>
      <c r="P54" s="36">
        <f t="shared" si="0"/>
        <v>0</v>
      </c>
      <c r="Q54" s="37">
        <f t="shared" si="1"/>
        <v>1900</v>
      </c>
      <c r="R54" s="37">
        <f t="shared" si="2"/>
        <v>1</v>
      </c>
      <c r="S54" s="37">
        <f t="shared" si="3"/>
        <v>0</v>
      </c>
      <c r="T54" s="34" t="str">
        <f t="shared" si="4"/>
        <v/>
      </c>
      <c r="U54" s="38"/>
      <c r="V54" s="39">
        <v>1</v>
      </c>
      <c r="W54" s="34"/>
      <c r="X54" s="40">
        <f t="shared" si="10"/>
        <v>0</v>
      </c>
      <c r="Y54" s="40">
        <f t="shared" si="5"/>
        <v>0</v>
      </c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56">
        <f t="shared" si="6"/>
        <v>0</v>
      </c>
      <c r="AO54" s="34"/>
      <c r="AP54" s="41">
        <f t="shared" si="7"/>
        <v>0</v>
      </c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7">
        <f t="shared" si="8"/>
        <v>0</v>
      </c>
      <c r="BH54" s="34"/>
      <c r="BI54" s="41">
        <f t="shared" si="9"/>
        <v>0</v>
      </c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</row>
    <row r="55" spans="1:75" x14ac:dyDescent="0.15">
      <c r="A55" s="34">
        <v>51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 t="e">
        <f>VLOOKUP(L55,'[1]償却率（定額法）'!$B$6:$C$104,2)</f>
        <v>#N/A</v>
      </c>
      <c r="N55" s="35"/>
      <c r="O55" s="35"/>
      <c r="P55" s="36">
        <f t="shared" si="0"/>
        <v>0</v>
      </c>
      <c r="Q55" s="37">
        <f t="shared" si="1"/>
        <v>1900</v>
      </c>
      <c r="R55" s="37">
        <f t="shared" si="2"/>
        <v>1</v>
      </c>
      <c r="S55" s="37">
        <f t="shared" si="3"/>
        <v>0</v>
      </c>
      <c r="T55" s="34" t="str">
        <f t="shared" si="4"/>
        <v/>
      </c>
      <c r="U55" s="38"/>
      <c r="V55" s="39">
        <v>1</v>
      </c>
      <c r="W55" s="34"/>
      <c r="X55" s="40">
        <f t="shared" si="10"/>
        <v>0</v>
      </c>
      <c r="Y55" s="40">
        <f t="shared" si="5"/>
        <v>0</v>
      </c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56">
        <f t="shared" si="6"/>
        <v>0</v>
      </c>
      <c r="AO55" s="34"/>
      <c r="AP55" s="41">
        <f t="shared" si="7"/>
        <v>0</v>
      </c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7">
        <f t="shared" si="8"/>
        <v>0</v>
      </c>
      <c r="BH55" s="34"/>
      <c r="BI55" s="41">
        <f t="shared" si="9"/>
        <v>0</v>
      </c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</row>
    <row r="56" spans="1:75" x14ac:dyDescent="0.15">
      <c r="A56" s="34">
        <v>52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 t="e">
        <f>VLOOKUP(L56,'[1]償却率（定額法）'!$B$6:$C$104,2)</f>
        <v>#N/A</v>
      </c>
      <c r="N56" s="35"/>
      <c r="O56" s="35"/>
      <c r="P56" s="36">
        <f t="shared" si="0"/>
        <v>0</v>
      </c>
      <c r="Q56" s="37">
        <f t="shared" si="1"/>
        <v>1900</v>
      </c>
      <c r="R56" s="37">
        <f t="shared" si="2"/>
        <v>1</v>
      </c>
      <c r="S56" s="37">
        <f t="shared" si="3"/>
        <v>0</v>
      </c>
      <c r="T56" s="34" t="str">
        <f t="shared" si="4"/>
        <v/>
      </c>
      <c r="U56" s="38"/>
      <c r="V56" s="39">
        <v>1</v>
      </c>
      <c r="W56" s="34"/>
      <c r="X56" s="40">
        <f t="shared" si="10"/>
        <v>0</v>
      </c>
      <c r="Y56" s="40">
        <f t="shared" si="5"/>
        <v>0</v>
      </c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56">
        <f t="shared" si="6"/>
        <v>0</v>
      </c>
      <c r="AO56" s="34"/>
      <c r="AP56" s="41">
        <f t="shared" si="7"/>
        <v>0</v>
      </c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7">
        <f t="shared" si="8"/>
        <v>0</v>
      </c>
      <c r="BH56" s="34"/>
      <c r="BI56" s="41">
        <f t="shared" si="9"/>
        <v>0</v>
      </c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</row>
    <row r="57" spans="1:75" x14ac:dyDescent="0.15">
      <c r="A57" s="34">
        <v>53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 t="e">
        <f>VLOOKUP(L57,'[1]償却率（定額法）'!$B$6:$C$104,2)</f>
        <v>#N/A</v>
      </c>
      <c r="N57" s="35"/>
      <c r="O57" s="35"/>
      <c r="P57" s="36">
        <f>IF(O57="",N57,O57)</f>
        <v>0</v>
      </c>
      <c r="Q57" s="37">
        <f>YEAR(P57)</f>
        <v>1900</v>
      </c>
      <c r="R57" s="37">
        <f>MONTH(P57)</f>
        <v>1</v>
      </c>
      <c r="S57" s="37">
        <f>DAY(N57)</f>
        <v>0</v>
      </c>
      <c r="T57" s="34" t="str">
        <f>IF(Q57=1900,"",IF(R57&lt;4,Q57-1,Q57))</f>
        <v/>
      </c>
      <c r="U57" s="38"/>
      <c r="V57" s="39">
        <v>1</v>
      </c>
      <c r="W57" s="34"/>
      <c r="X57" s="40">
        <f>IF(BG57=0,0,IF(BG57&gt;L57,U57-1,ROUND((U57*M57)*(BG57-1),0)))</f>
        <v>0</v>
      </c>
      <c r="Y57" s="40">
        <f>U57-X57</f>
        <v>0</v>
      </c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56">
        <f>IF(BG57=0,0,IF(BG57=L57,Y57-1,IF(Y57=1,0,ROUND(U57*M57,0))))</f>
        <v>0</v>
      </c>
      <c r="AO57" s="34"/>
      <c r="AP57" s="41">
        <f>Y57-AN57</f>
        <v>0</v>
      </c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7">
        <f>IF(T57="",0,$O$1-T57)</f>
        <v>0</v>
      </c>
      <c r="BH57" s="34"/>
      <c r="BI57" s="41">
        <f>U57-AP57</f>
        <v>0</v>
      </c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</row>
    <row r="58" spans="1:75" x14ac:dyDescent="0.15">
      <c r="A58" s="34">
        <v>54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 t="e">
        <f>VLOOKUP(L58,'[1]償却率（定額法）'!$B$6:$C$104,2)</f>
        <v>#N/A</v>
      </c>
      <c r="N58" s="35"/>
      <c r="O58" s="35"/>
      <c r="P58" s="36">
        <f t="shared" ref="P58:P67" si="11">IF(O58="",N58,O58)</f>
        <v>0</v>
      </c>
      <c r="Q58" s="37">
        <f t="shared" ref="Q58:Q67" si="12">YEAR(P58)</f>
        <v>1900</v>
      </c>
      <c r="R58" s="37">
        <f t="shared" ref="R58:R67" si="13">MONTH(P58)</f>
        <v>1</v>
      </c>
      <c r="S58" s="37">
        <f t="shared" ref="S58:S67" si="14">DAY(N58)</f>
        <v>0</v>
      </c>
      <c r="T58" s="34" t="str">
        <f t="shared" ref="T58:T67" si="15">IF(Q58=1900,"",IF(R58&lt;4,Q58-1,Q58))</f>
        <v/>
      </c>
      <c r="U58" s="38"/>
      <c r="V58" s="39">
        <v>1</v>
      </c>
      <c r="W58" s="34"/>
      <c r="X58" s="40">
        <f t="shared" ref="X58:X67" si="16">IF(BG58=0,0,IF(BG58&gt;L58,U58-1,ROUND((U58*M58)*(BG58-1),0)))</f>
        <v>0</v>
      </c>
      <c r="Y58" s="40">
        <f t="shared" ref="Y58:Y67" si="17">U58-X58</f>
        <v>0</v>
      </c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56">
        <f t="shared" ref="AN58:AN67" si="18">IF(BG58=0,0,IF(BG58=L58,Y58-1,IF(Y58=1,0,ROUND(U58*M58,0))))</f>
        <v>0</v>
      </c>
      <c r="AO58" s="34"/>
      <c r="AP58" s="41">
        <f t="shared" ref="AP58:AP67" si="19">Y58-AN58</f>
        <v>0</v>
      </c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7">
        <f t="shared" ref="BG58:BG67" si="20">IF(T58="",0,$O$1-T58)</f>
        <v>0</v>
      </c>
      <c r="BH58" s="34"/>
      <c r="BI58" s="41">
        <f t="shared" ref="BI58:BI67" si="21">U58-AP58</f>
        <v>0</v>
      </c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</row>
    <row r="59" spans="1:75" x14ac:dyDescent="0.15">
      <c r="A59" s="34">
        <v>55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 t="e">
        <f>VLOOKUP(L59,'[1]償却率（定額法）'!$B$6:$C$104,2)</f>
        <v>#N/A</v>
      </c>
      <c r="N59" s="35"/>
      <c r="O59" s="35"/>
      <c r="P59" s="36">
        <f t="shared" si="11"/>
        <v>0</v>
      </c>
      <c r="Q59" s="37">
        <f t="shared" si="12"/>
        <v>1900</v>
      </c>
      <c r="R59" s="37">
        <f t="shared" si="13"/>
        <v>1</v>
      </c>
      <c r="S59" s="37">
        <f t="shared" si="14"/>
        <v>0</v>
      </c>
      <c r="T59" s="34" t="str">
        <f t="shared" si="15"/>
        <v/>
      </c>
      <c r="U59" s="38"/>
      <c r="V59" s="39">
        <v>1</v>
      </c>
      <c r="W59" s="34"/>
      <c r="X59" s="40">
        <f t="shared" si="16"/>
        <v>0</v>
      </c>
      <c r="Y59" s="40">
        <f t="shared" si="17"/>
        <v>0</v>
      </c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56">
        <f t="shared" si="18"/>
        <v>0</v>
      </c>
      <c r="AO59" s="34"/>
      <c r="AP59" s="41">
        <f t="shared" si="19"/>
        <v>0</v>
      </c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7">
        <f t="shared" si="20"/>
        <v>0</v>
      </c>
      <c r="BH59" s="34"/>
      <c r="BI59" s="41">
        <f t="shared" si="21"/>
        <v>0</v>
      </c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</row>
    <row r="60" spans="1:75" x14ac:dyDescent="0.15">
      <c r="A60" s="34">
        <v>56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 t="e">
        <f>VLOOKUP(L60,'[1]償却率（定額法）'!$B$6:$C$104,2)</f>
        <v>#N/A</v>
      </c>
      <c r="N60" s="35"/>
      <c r="O60" s="35"/>
      <c r="P60" s="36">
        <f t="shared" si="11"/>
        <v>0</v>
      </c>
      <c r="Q60" s="37">
        <f t="shared" si="12"/>
        <v>1900</v>
      </c>
      <c r="R60" s="37">
        <f t="shared" si="13"/>
        <v>1</v>
      </c>
      <c r="S60" s="37">
        <f t="shared" si="14"/>
        <v>0</v>
      </c>
      <c r="T60" s="34" t="str">
        <f t="shared" si="15"/>
        <v/>
      </c>
      <c r="U60" s="38"/>
      <c r="V60" s="39">
        <v>1</v>
      </c>
      <c r="W60" s="34"/>
      <c r="X60" s="40">
        <f t="shared" si="16"/>
        <v>0</v>
      </c>
      <c r="Y60" s="40">
        <f t="shared" si="17"/>
        <v>0</v>
      </c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56">
        <f t="shared" si="18"/>
        <v>0</v>
      </c>
      <c r="AO60" s="34"/>
      <c r="AP60" s="41">
        <f t="shared" si="19"/>
        <v>0</v>
      </c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7">
        <f t="shared" si="20"/>
        <v>0</v>
      </c>
      <c r="BH60" s="34"/>
      <c r="BI60" s="41">
        <f t="shared" si="21"/>
        <v>0</v>
      </c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</row>
    <row r="61" spans="1:75" x14ac:dyDescent="0.15">
      <c r="A61" s="34">
        <v>57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 t="e">
        <f>VLOOKUP(L61,'[1]償却率（定額法）'!$B$6:$C$104,2)</f>
        <v>#N/A</v>
      </c>
      <c r="N61" s="35"/>
      <c r="O61" s="35"/>
      <c r="P61" s="36">
        <f t="shared" si="11"/>
        <v>0</v>
      </c>
      <c r="Q61" s="37">
        <f t="shared" si="12"/>
        <v>1900</v>
      </c>
      <c r="R61" s="37">
        <f t="shared" si="13"/>
        <v>1</v>
      </c>
      <c r="S61" s="37">
        <f t="shared" si="14"/>
        <v>0</v>
      </c>
      <c r="T61" s="34" t="str">
        <f t="shared" si="15"/>
        <v/>
      </c>
      <c r="U61" s="38"/>
      <c r="V61" s="39">
        <v>1</v>
      </c>
      <c r="W61" s="34"/>
      <c r="X61" s="40">
        <f t="shared" si="16"/>
        <v>0</v>
      </c>
      <c r="Y61" s="40">
        <f t="shared" si="17"/>
        <v>0</v>
      </c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56">
        <f t="shared" si="18"/>
        <v>0</v>
      </c>
      <c r="AO61" s="34"/>
      <c r="AP61" s="41">
        <f t="shared" si="19"/>
        <v>0</v>
      </c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7">
        <f t="shared" si="20"/>
        <v>0</v>
      </c>
      <c r="BH61" s="34"/>
      <c r="BI61" s="41">
        <f t="shared" si="21"/>
        <v>0</v>
      </c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</row>
    <row r="62" spans="1:75" x14ac:dyDescent="0.15">
      <c r="A62" s="34">
        <v>58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 t="e">
        <f>VLOOKUP(L62,'[1]償却率（定額法）'!$B$6:$C$104,2)</f>
        <v>#N/A</v>
      </c>
      <c r="N62" s="35"/>
      <c r="O62" s="35"/>
      <c r="P62" s="36">
        <f t="shared" si="11"/>
        <v>0</v>
      </c>
      <c r="Q62" s="37">
        <f t="shared" si="12"/>
        <v>1900</v>
      </c>
      <c r="R62" s="37">
        <f t="shared" si="13"/>
        <v>1</v>
      </c>
      <c r="S62" s="37">
        <f t="shared" si="14"/>
        <v>0</v>
      </c>
      <c r="T62" s="34" t="str">
        <f t="shared" si="15"/>
        <v/>
      </c>
      <c r="U62" s="38"/>
      <c r="V62" s="39">
        <v>1</v>
      </c>
      <c r="W62" s="34"/>
      <c r="X62" s="40">
        <f t="shared" si="16"/>
        <v>0</v>
      </c>
      <c r="Y62" s="40">
        <f t="shared" si="17"/>
        <v>0</v>
      </c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56">
        <f t="shared" si="18"/>
        <v>0</v>
      </c>
      <c r="AO62" s="34"/>
      <c r="AP62" s="41">
        <f t="shared" si="19"/>
        <v>0</v>
      </c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7">
        <f t="shared" si="20"/>
        <v>0</v>
      </c>
      <c r="BH62" s="34"/>
      <c r="BI62" s="41">
        <f t="shared" si="21"/>
        <v>0</v>
      </c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</row>
    <row r="63" spans="1:75" x14ac:dyDescent="0.15">
      <c r="A63" s="34">
        <v>59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 t="e">
        <f>VLOOKUP(L63,'[1]償却率（定額法）'!$B$6:$C$104,2)</f>
        <v>#N/A</v>
      </c>
      <c r="N63" s="35"/>
      <c r="O63" s="35"/>
      <c r="P63" s="36">
        <f t="shared" si="11"/>
        <v>0</v>
      </c>
      <c r="Q63" s="37">
        <f t="shared" si="12"/>
        <v>1900</v>
      </c>
      <c r="R63" s="37">
        <f t="shared" si="13"/>
        <v>1</v>
      </c>
      <c r="S63" s="37">
        <f t="shared" si="14"/>
        <v>0</v>
      </c>
      <c r="T63" s="34" t="str">
        <f t="shared" si="15"/>
        <v/>
      </c>
      <c r="U63" s="38"/>
      <c r="V63" s="39">
        <v>1</v>
      </c>
      <c r="W63" s="34"/>
      <c r="X63" s="40">
        <f t="shared" si="16"/>
        <v>0</v>
      </c>
      <c r="Y63" s="40">
        <f t="shared" si="17"/>
        <v>0</v>
      </c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56">
        <f t="shared" si="18"/>
        <v>0</v>
      </c>
      <c r="AO63" s="34"/>
      <c r="AP63" s="41">
        <f t="shared" si="19"/>
        <v>0</v>
      </c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7">
        <f t="shared" si="20"/>
        <v>0</v>
      </c>
      <c r="BH63" s="34"/>
      <c r="BI63" s="41">
        <f t="shared" si="21"/>
        <v>0</v>
      </c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</row>
    <row r="64" spans="1:75" x14ac:dyDescent="0.15">
      <c r="A64" s="34">
        <v>60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 t="e">
        <f>VLOOKUP(L64,'[1]償却率（定額法）'!$B$6:$C$104,2)</f>
        <v>#N/A</v>
      </c>
      <c r="N64" s="35"/>
      <c r="O64" s="35"/>
      <c r="P64" s="36">
        <f t="shared" si="11"/>
        <v>0</v>
      </c>
      <c r="Q64" s="37">
        <f t="shared" si="12"/>
        <v>1900</v>
      </c>
      <c r="R64" s="37">
        <f t="shared" si="13"/>
        <v>1</v>
      </c>
      <c r="S64" s="37">
        <f t="shared" si="14"/>
        <v>0</v>
      </c>
      <c r="T64" s="34" t="str">
        <f t="shared" si="15"/>
        <v/>
      </c>
      <c r="U64" s="38"/>
      <c r="V64" s="39">
        <v>1</v>
      </c>
      <c r="W64" s="34"/>
      <c r="X64" s="40">
        <f t="shared" si="16"/>
        <v>0</v>
      </c>
      <c r="Y64" s="40">
        <f t="shared" si="17"/>
        <v>0</v>
      </c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56">
        <f t="shared" si="18"/>
        <v>0</v>
      </c>
      <c r="AO64" s="34"/>
      <c r="AP64" s="41">
        <f t="shared" si="19"/>
        <v>0</v>
      </c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7">
        <f t="shared" si="20"/>
        <v>0</v>
      </c>
      <c r="BH64" s="34"/>
      <c r="BI64" s="41">
        <f t="shared" si="21"/>
        <v>0</v>
      </c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</row>
    <row r="65" spans="1:75" x14ac:dyDescent="0.15">
      <c r="A65" s="34">
        <v>61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 t="e">
        <f>VLOOKUP(L65,'[1]償却率（定額法）'!$B$6:$C$104,2)</f>
        <v>#N/A</v>
      </c>
      <c r="N65" s="35"/>
      <c r="O65" s="35"/>
      <c r="P65" s="36">
        <f t="shared" si="11"/>
        <v>0</v>
      </c>
      <c r="Q65" s="37">
        <f t="shared" si="12"/>
        <v>1900</v>
      </c>
      <c r="R65" s="37">
        <f t="shared" si="13"/>
        <v>1</v>
      </c>
      <c r="S65" s="37">
        <f t="shared" si="14"/>
        <v>0</v>
      </c>
      <c r="T65" s="34" t="str">
        <f t="shared" si="15"/>
        <v/>
      </c>
      <c r="U65" s="38"/>
      <c r="V65" s="39">
        <v>1</v>
      </c>
      <c r="W65" s="34"/>
      <c r="X65" s="40">
        <f t="shared" si="16"/>
        <v>0</v>
      </c>
      <c r="Y65" s="40">
        <f t="shared" si="17"/>
        <v>0</v>
      </c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56">
        <f t="shared" si="18"/>
        <v>0</v>
      </c>
      <c r="AO65" s="34"/>
      <c r="AP65" s="41">
        <f t="shared" si="19"/>
        <v>0</v>
      </c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7">
        <f t="shared" si="20"/>
        <v>0</v>
      </c>
      <c r="BH65" s="34"/>
      <c r="BI65" s="41">
        <f t="shared" si="21"/>
        <v>0</v>
      </c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</row>
    <row r="66" spans="1:75" x14ac:dyDescent="0.15">
      <c r="A66" s="34">
        <v>62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 t="e">
        <f>VLOOKUP(L66,'[1]償却率（定額法）'!$B$6:$C$104,2)</f>
        <v>#N/A</v>
      </c>
      <c r="N66" s="35"/>
      <c r="O66" s="35"/>
      <c r="P66" s="36">
        <f t="shared" si="11"/>
        <v>0</v>
      </c>
      <c r="Q66" s="37">
        <f t="shared" si="12"/>
        <v>1900</v>
      </c>
      <c r="R66" s="37">
        <f t="shared" si="13"/>
        <v>1</v>
      </c>
      <c r="S66" s="37">
        <f t="shared" si="14"/>
        <v>0</v>
      </c>
      <c r="T66" s="34" t="str">
        <f t="shared" si="15"/>
        <v/>
      </c>
      <c r="U66" s="38"/>
      <c r="V66" s="39">
        <v>1</v>
      </c>
      <c r="W66" s="34"/>
      <c r="X66" s="40">
        <f t="shared" si="16"/>
        <v>0</v>
      </c>
      <c r="Y66" s="40">
        <f t="shared" si="17"/>
        <v>0</v>
      </c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56">
        <f t="shared" si="18"/>
        <v>0</v>
      </c>
      <c r="AO66" s="34"/>
      <c r="AP66" s="41">
        <f t="shared" si="19"/>
        <v>0</v>
      </c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7">
        <f t="shared" si="20"/>
        <v>0</v>
      </c>
      <c r="BH66" s="34"/>
      <c r="BI66" s="41">
        <f t="shared" si="21"/>
        <v>0</v>
      </c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</row>
    <row r="67" spans="1:75" x14ac:dyDescent="0.15">
      <c r="A67" s="34">
        <v>63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 t="e">
        <f>VLOOKUP(L67,'[1]償却率（定額法）'!$B$6:$C$104,2)</f>
        <v>#N/A</v>
      </c>
      <c r="N67" s="35"/>
      <c r="O67" s="35"/>
      <c r="P67" s="36">
        <f t="shared" si="11"/>
        <v>0</v>
      </c>
      <c r="Q67" s="37">
        <f t="shared" si="12"/>
        <v>1900</v>
      </c>
      <c r="R67" s="37">
        <f t="shared" si="13"/>
        <v>1</v>
      </c>
      <c r="S67" s="37">
        <f t="shared" si="14"/>
        <v>0</v>
      </c>
      <c r="T67" s="34" t="str">
        <f t="shared" si="15"/>
        <v/>
      </c>
      <c r="U67" s="38"/>
      <c r="V67" s="39">
        <v>1</v>
      </c>
      <c r="W67" s="34"/>
      <c r="X67" s="40">
        <f t="shared" si="16"/>
        <v>0</v>
      </c>
      <c r="Y67" s="40">
        <f t="shared" si="17"/>
        <v>0</v>
      </c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56">
        <f t="shared" si="18"/>
        <v>0</v>
      </c>
      <c r="AO67" s="34"/>
      <c r="AP67" s="41">
        <f t="shared" si="19"/>
        <v>0</v>
      </c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7">
        <f t="shared" si="20"/>
        <v>0</v>
      </c>
      <c r="BH67" s="34"/>
      <c r="BI67" s="41">
        <f t="shared" si="21"/>
        <v>0</v>
      </c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</row>
    <row r="68" spans="1:75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 t="e">
        <f>VLOOKUP(L68,'[1]償却率（定額法）'!$B$6:$C$104,2)</f>
        <v>#N/A</v>
      </c>
      <c r="N68" s="35"/>
      <c r="O68" s="35"/>
      <c r="P68" s="36">
        <f t="shared" si="0"/>
        <v>0</v>
      </c>
      <c r="Q68" s="37">
        <f t="shared" si="1"/>
        <v>1900</v>
      </c>
      <c r="R68" s="37">
        <f t="shared" si="2"/>
        <v>1</v>
      </c>
      <c r="S68" s="37">
        <f t="shared" si="3"/>
        <v>0</v>
      </c>
      <c r="T68" s="34" t="str">
        <f t="shared" si="4"/>
        <v/>
      </c>
      <c r="U68" s="38"/>
      <c r="V68" s="39">
        <v>1</v>
      </c>
      <c r="W68" s="34"/>
      <c r="X68" s="40">
        <f t="shared" si="10"/>
        <v>0</v>
      </c>
      <c r="Y68" s="40">
        <f t="shared" si="5"/>
        <v>0</v>
      </c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56">
        <f t="shared" si="6"/>
        <v>0</v>
      </c>
      <c r="AO68" s="34"/>
      <c r="AP68" s="41">
        <f t="shared" si="7"/>
        <v>0</v>
      </c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7">
        <f t="shared" si="8"/>
        <v>0</v>
      </c>
      <c r="BH68" s="34"/>
      <c r="BI68" s="41">
        <f t="shared" si="9"/>
        <v>0</v>
      </c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</row>
  </sheetData>
  <autoFilter ref="A4:BW6" xr:uid="{00000000-0009-0000-0000-000006000000}"/>
  <mergeCells count="60"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  <mergeCell ref="BI3:BI4"/>
    <mergeCell ref="BJ3:BJ4"/>
    <mergeCell ref="BK3:BK4"/>
    <mergeCell ref="BL3:BL4"/>
    <mergeCell ref="BM3:BM4"/>
    <mergeCell ref="BN3:BN4"/>
    <mergeCell ref="BB3:BB4"/>
    <mergeCell ref="BC3:BD3"/>
    <mergeCell ref="BE3:BE4"/>
    <mergeCell ref="BF3:BF4"/>
    <mergeCell ref="BG3:BG4"/>
    <mergeCell ref="BH3:BH4"/>
    <mergeCell ref="AV3:AV4"/>
    <mergeCell ref="AW3:AW4"/>
    <mergeCell ref="AX3:AX4"/>
    <mergeCell ref="AY3:AY4"/>
    <mergeCell ref="AZ3:AZ4"/>
    <mergeCell ref="BA3:BA4"/>
    <mergeCell ref="AB3:AG3"/>
    <mergeCell ref="AH3:AH4"/>
    <mergeCell ref="AI3:AO3"/>
    <mergeCell ref="AP3:AP4"/>
    <mergeCell ref="AQ3:AQ4"/>
    <mergeCell ref="AR3:AU3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  <pageSetup paperSize="8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E686D-BEE6-4323-A826-86A7CAC4BECA}">
  <sheetPr>
    <tabColor theme="4"/>
    <pageSetUpPr fitToPage="1"/>
  </sheetPr>
  <dimension ref="A1:H17"/>
  <sheetViews>
    <sheetView view="pageBreakPreview" zoomScale="90" zoomScaleNormal="75" zoomScaleSheetLayoutView="90" workbookViewId="0">
      <selection activeCell="Q32" sqref="Q32"/>
    </sheetView>
  </sheetViews>
  <sheetFormatPr defaultColWidth="9" defaultRowHeight="13.5" x14ac:dyDescent="0.15"/>
  <cols>
    <col min="1" max="1" width="13" style="5" bestFit="1" customWidth="1"/>
    <col min="2" max="2" width="15.5" style="5" bestFit="1" customWidth="1"/>
    <col min="3" max="3" width="15.125" style="5" bestFit="1" customWidth="1"/>
    <col min="4" max="4" width="21.5" style="5" bestFit="1" customWidth="1"/>
    <col min="5" max="5" width="13" style="5" bestFit="1" customWidth="1"/>
    <col min="6" max="6" width="16.625" style="5" customWidth="1"/>
    <col min="7" max="7" width="13.625" style="5" customWidth="1"/>
    <col min="8" max="8" width="11.125" style="5" bestFit="1" customWidth="1"/>
    <col min="9" max="16384" width="9" style="5"/>
  </cols>
  <sheetData>
    <row r="1" spans="1:8" ht="21" x14ac:dyDescent="0.15">
      <c r="A1" s="61" t="s">
        <v>340</v>
      </c>
      <c r="C1" s="61"/>
      <c r="D1" s="61"/>
      <c r="E1" s="61"/>
      <c r="F1" s="61"/>
      <c r="G1" s="61"/>
      <c r="H1" s="61"/>
    </row>
    <row r="2" spans="1:8" ht="17.25" x14ac:dyDescent="0.15">
      <c r="A2" s="62"/>
      <c r="B2" s="62"/>
      <c r="C2" s="62"/>
      <c r="D2" s="62"/>
      <c r="E2" s="62"/>
      <c r="F2" s="62"/>
      <c r="G2" s="63" t="s">
        <v>341</v>
      </c>
      <c r="H2" s="63"/>
    </row>
    <row r="3" spans="1:8" ht="13.5" customHeight="1" x14ac:dyDescent="0.15">
      <c r="A3" s="64"/>
      <c r="B3" s="65" t="s">
        <v>342</v>
      </c>
      <c r="C3" s="66" t="s">
        <v>343</v>
      </c>
      <c r="D3" s="66" t="s">
        <v>344</v>
      </c>
      <c r="E3" s="65" t="s">
        <v>345</v>
      </c>
      <c r="F3" s="66" t="s">
        <v>346</v>
      </c>
      <c r="G3" s="66" t="s">
        <v>347</v>
      </c>
      <c r="H3" s="66" t="s">
        <v>348</v>
      </c>
    </row>
    <row r="4" spans="1:8" x14ac:dyDescent="0.15">
      <c r="A4" s="64"/>
      <c r="B4" s="65"/>
      <c r="C4" s="65"/>
      <c r="D4" s="65"/>
      <c r="E4" s="65"/>
      <c r="F4" s="66"/>
      <c r="G4" s="66"/>
      <c r="H4" s="66"/>
    </row>
    <row r="5" spans="1:8" x14ac:dyDescent="0.15">
      <c r="A5" s="64"/>
      <c r="B5" s="65"/>
      <c r="C5" s="65"/>
      <c r="D5" s="65"/>
      <c r="E5" s="65"/>
      <c r="F5" s="66"/>
      <c r="G5" s="66"/>
      <c r="H5" s="66"/>
    </row>
    <row r="6" spans="1:8" ht="30" customHeight="1" x14ac:dyDescent="0.15">
      <c r="A6" s="67" t="s">
        <v>349</v>
      </c>
      <c r="B6" s="68">
        <f>SUM(土地!U:U)</f>
        <v>296235918</v>
      </c>
      <c r="C6" s="68">
        <f>SUM(土地!X:X)</f>
        <v>0</v>
      </c>
      <c r="D6" s="68">
        <f>SUM(土地!Y:Y)</f>
        <v>296235918</v>
      </c>
      <c r="E6" s="68">
        <f>SUM(土地!AI:AO)</f>
        <v>0</v>
      </c>
      <c r="F6" s="69">
        <f>SUM(土地!AP:AP)</f>
        <v>296235918</v>
      </c>
      <c r="G6" s="69">
        <f>SUM(土地!BI:BI)</f>
        <v>0</v>
      </c>
      <c r="H6" s="70" t="s">
        <v>350</v>
      </c>
    </row>
    <row r="7" spans="1:8" ht="30" customHeight="1" x14ac:dyDescent="0.15">
      <c r="A7" s="67" t="s">
        <v>273</v>
      </c>
      <c r="B7" s="68">
        <f>SUM(建物及び建物附属設備!U:U)</f>
        <v>4415433767</v>
      </c>
      <c r="C7" s="68">
        <f>SUM(建物及び建物附属設備!X:X)</f>
        <v>3851988242</v>
      </c>
      <c r="D7" s="68">
        <f>SUM(建物及び建物附属設備!Y:Y)</f>
        <v>563445525</v>
      </c>
      <c r="E7" s="68">
        <f>SUM(建物及び建物附属設備!AI:AO)</f>
        <v>57034185</v>
      </c>
      <c r="F7" s="69">
        <f>SUM(建物及び建物附属設備!AP:AP)</f>
        <v>506411340</v>
      </c>
      <c r="G7" s="69">
        <f>SUM(建物及び建物附属設備!BI:BI)</f>
        <v>3909022427</v>
      </c>
      <c r="H7" s="71">
        <f>G7/B7</f>
        <v>0.88530881296763886</v>
      </c>
    </row>
    <row r="8" spans="1:8" ht="30" customHeight="1" x14ac:dyDescent="0.15">
      <c r="A8" s="72" t="s">
        <v>351</v>
      </c>
      <c r="B8" s="73">
        <f>SUM(工作物!U:U)</f>
        <v>144466231</v>
      </c>
      <c r="C8" s="73">
        <f>SUM(工作物!X:X)</f>
        <v>87791449</v>
      </c>
      <c r="D8" s="68">
        <f>SUM(工作物!Y:Y)</f>
        <v>56674782</v>
      </c>
      <c r="E8" s="68">
        <f>SUM(工作物!AI:AO)</f>
        <v>3339135</v>
      </c>
      <c r="F8" s="69">
        <f>SUM(工作物!AP:AP)</f>
        <v>53335647</v>
      </c>
      <c r="G8" s="69">
        <f>SUM(工作物!BI:BI)</f>
        <v>91130584</v>
      </c>
      <c r="H8" s="71">
        <f>G8/B8</f>
        <v>0.63080889817081198</v>
      </c>
    </row>
    <row r="9" spans="1:8" ht="30" hidden="1" customHeight="1" x14ac:dyDescent="0.15">
      <c r="A9" s="67" t="s">
        <v>352</v>
      </c>
      <c r="B9" s="68">
        <f>SUM([1]建設仮勘定!U:U)</f>
        <v>0</v>
      </c>
      <c r="C9" s="68">
        <f>SUM([1]建設仮勘定!X:X)</f>
        <v>0</v>
      </c>
      <c r="D9" s="68">
        <f>SUM([1]建設仮勘定!Y:Y)</f>
        <v>0</v>
      </c>
      <c r="E9" s="68">
        <f>SUM([1]建設仮勘定!AI:AO)</f>
        <v>0</v>
      </c>
      <c r="F9" s="69">
        <f>SUM([1]建設仮勘定!AP:AP)</f>
        <v>0</v>
      </c>
      <c r="G9" s="69">
        <f>SUM([1]建設仮勘定!BI:BI)</f>
        <v>0</v>
      </c>
      <c r="H9" s="71" t="e">
        <f>G9/B9</f>
        <v>#DIV/0!</v>
      </c>
    </row>
    <row r="10" spans="1:8" ht="30" customHeight="1" thickBot="1" x14ac:dyDescent="0.2">
      <c r="A10" s="74" t="s">
        <v>353</v>
      </c>
      <c r="B10" s="75">
        <f>SUM(物品!U:U)</f>
        <v>43496961</v>
      </c>
      <c r="C10" s="75">
        <f>SUM(物品!X:X)</f>
        <v>42767524</v>
      </c>
      <c r="D10" s="75">
        <f>SUM(物品!Y:Y)</f>
        <v>729437</v>
      </c>
      <c r="E10" s="75">
        <f>SUM(物品!AI:AO)</f>
        <v>208510</v>
      </c>
      <c r="F10" s="76">
        <f>SUM(物品!AP:AP)</f>
        <v>520927</v>
      </c>
      <c r="G10" s="76">
        <f>SUM(物品!BI:BI)</f>
        <v>42976034</v>
      </c>
      <c r="H10" s="77">
        <f>G10/B10</f>
        <v>0.98802382998665128</v>
      </c>
    </row>
    <row r="11" spans="1:8" ht="30" customHeight="1" thickTop="1" x14ac:dyDescent="0.15">
      <c r="A11" s="78" t="s">
        <v>354</v>
      </c>
      <c r="B11" s="79">
        <f t="shared" ref="B11:G11" si="0">SUM(B6:B10)</f>
        <v>4899632877</v>
      </c>
      <c r="C11" s="79">
        <f t="shared" si="0"/>
        <v>3982547215</v>
      </c>
      <c r="D11" s="79">
        <f t="shared" si="0"/>
        <v>917085662</v>
      </c>
      <c r="E11" s="79">
        <f t="shared" si="0"/>
        <v>60581830</v>
      </c>
      <c r="F11" s="79">
        <f t="shared" si="0"/>
        <v>856503832</v>
      </c>
      <c r="G11" s="79">
        <f t="shared" si="0"/>
        <v>4043129045</v>
      </c>
      <c r="H11" s="80">
        <f>G11/B11</f>
        <v>0.82519020230666151</v>
      </c>
    </row>
    <row r="17" spans="4:4" x14ac:dyDescent="0.15">
      <c r="D17" s="81"/>
    </row>
  </sheetData>
  <mergeCells count="9">
    <mergeCell ref="G2:H2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固定資産台帳</vt:lpstr>
      <vt:lpstr>土地</vt:lpstr>
      <vt:lpstr>建物及び建物附属設備</vt:lpstr>
      <vt:lpstr>工作物</vt:lpstr>
      <vt:lpstr>物品</vt:lpstr>
      <vt:lpstr>固定資産集計表</vt:lpstr>
      <vt:lpstr>建物及び建物附属設備!Print_Area</vt:lpstr>
      <vt:lpstr>固定資産集計表!Print_Area</vt:lpstr>
      <vt:lpstr>工作物!Print_Area</vt:lpstr>
      <vt:lpstr>土地!Print_Area</vt:lpstr>
      <vt:lpstr>物品!Print_Area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2024-03-05T02:56:09Z</dcterms:created>
  <dcterms:modified xsi:type="dcterms:W3CDTF">2024-03-05T02:58:07Z</dcterms:modified>
</cp:coreProperties>
</file>